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drawings/drawing2.xml" ContentType="application/vnd.openxmlformats-officedocument.drawing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minimized="1" xWindow="940" yWindow="140" windowWidth="24200" windowHeight="18980" tabRatio="500"/>
  </bookViews>
  <sheets>
    <sheet name="1.1" sheetId="1" r:id="rId1"/>
    <sheet name="Betrag  Vektor" sheetId="13" r:id="rId2"/>
  </sheets>
  <definedNames>
    <definedName name="F">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76" i="1"/>
  <c r="E86"/>
  <c r="E96"/>
  <c r="E101"/>
  <c r="E72"/>
  <c r="E82"/>
  <c r="E92"/>
  <c r="E99"/>
  <c r="G103"/>
  <c r="E114"/>
  <c r="E116"/>
  <c r="E133"/>
  <c r="D114"/>
  <c r="D116"/>
  <c r="D133"/>
  <c r="G133"/>
  <c r="E113"/>
  <c r="E115"/>
  <c r="E117"/>
  <c r="E130"/>
  <c r="D113"/>
  <c r="D115"/>
  <c r="D117"/>
  <c r="D130"/>
  <c r="G130"/>
  <c r="E127"/>
  <c r="D127"/>
  <c r="G127"/>
  <c r="E124"/>
  <c r="D124"/>
  <c r="G124"/>
  <c r="F133"/>
  <c r="F130"/>
  <c r="F127"/>
  <c r="F124"/>
  <c r="E103"/>
</calcChain>
</file>

<file path=xl/sharedStrings.xml><?xml version="1.0" encoding="utf-8"?>
<sst xmlns="http://schemas.openxmlformats.org/spreadsheetml/2006/main" count="94" uniqueCount="76">
  <si>
    <t>F</t>
    <phoneticPr fontId="3" type="noConversion"/>
  </si>
  <si>
    <t>a</t>
    <phoneticPr fontId="3" type="noConversion"/>
  </si>
  <si>
    <r>
      <t>F</t>
    </r>
    <r>
      <rPr>
        <vertAlign val="subscript"/>
        <sz val="14"/>
        <rFont val="Verdana"/>
      </rPr>
      <t>By</t>
    </r>
    <r>
      <rPr>
        <sz val="14"/>
        <rFont val="Verdana"/>
      </rPr>
      <t xml:space="preserve"> =</t>
    </r>
    <phoneticPr fontId="3" type="noConversion"/>
  </si>
  <si>
    <t>1.) Durch welche Kraft werden die 3 o.g. Kräfte im Gleichgewicht gehalten?</t>
    <phoneticPr fontId="3" type="noConversion"/>
  </si>
  <si>
    <t>2.)</t>
    <phoneticPr fontId="3" type="noConversion"/>
  </si>
  <si>
    <r>
      <t xml:space="preserve">F3 = 73 N, </t>
    </r>
    <r>
      <rPr>
        <sz val="10"/>
        <rFont val="Symbol"/>
      </rPr>
      <t>a</t>
    </r>
    <r>
      <rPr>
        <sz val="10"/>
        <rFont val="Verdana"/>
      </rPr>
      <t xml:space="preserve"> = 292°</t>
    </r>
    <phoneticPr fontId="3" type="noConversion"/>
  </si>
  <si>
    <r>
      <t>F</t>
    </r>
    <r>
      <rPr>
        <vertAlign val="subscript"/>
        <sz val="14"/>
        <rFont val="Verdana"/>
      </rPr>
      <t>Ax</t>
    </r>
    <r>
      <rPr>
        <sz val="14"/>
        <rFont val="Verdana"/>
      </rPr>
      <t xml:space="preserve"> =h * cos </t>
    </r>
    <r>
      <rPr>
        <sz val="14"/>
        <rFont val="Symbol"/>
      </rPr>
      <t>a</t>
    </r>
    <phoneticPr fontId="3" type="noConversion"/>
  </si>
  <si>
    <t>N</t>
    <phoneticPr fontId="3" type="noConversion"/>
  </si>
  <si>
    <t>°</t>
    <phoneticPr fontId="3" type="noConversion"/>
  </si>
  <si>
    <t>Addition von Kräften</t>
    <phoneticPr fontId="3" type="noConversion"/>
  </si>
  <si>
    <t>a)</t>
    <phoneticPr fontId="3" type="noConversion"/>
  </si>
  <si>
    <t>b)</t>
    <phoneticPr fontId="3" type="noConversion"/>
  </si>
  <si>
    <t>F3+F4+F5</t>
    <phoneticPr fontId="3" type="noConversion"/>
  </si>
  <si>
    <t>F1+F2+F3</t>
    <phoneticPr fontId="3" type="noConversion"/>
  </si>
  <si>
    <t>c)</t>
    <phoneticPr fontId="3" type="noConversion"/>
  </si>
  <si>
    <t>F1+F3+F5</t>
    <phoneticPr fontId="3" type="noConversion"/>
  </si>
  <si>
    <t>d)</t>
    <phoneticPr fontId="3" type="noConversion"/>
  </si>
  <si>
    <t>F2+F4</t>
    <phoneticPr fontId="3" type="noConversion"/>
  </si>
  <si>
    <r>
      <t xml:space="preserve">Kräfte als gerichtete Größen sind geometrisch zu addieren.
</t>
    </r>
    <r>
      <rPr>
        <b/>
        <sz val="14"/>
        <rFont val="Verdana"/>
      </rPr>
      <t>F</t>
    </r>
    <r>
      <rPr>
        <b/>
        <vertAlign val="subscript"/>
        <sz val="14"/>
        <rFont val="Verdana"/>
      </rPr>
      <t>RES</t>
    </r>
    <r>
      <rPr>
        <b/>
        <sz val="14"/>
        <rFont val="Verdana"/>
      </rPr>
      <t xml:space="preserve"> = </t>
    </r>
    <r>
      <rPr>
        <b/>
        <sz val="14"/>
        <color indexed="53"/>
        <rFont val="Verdana"/>
      </rPr>
      <t>F</t>
    </r>
    <r>
      <rPr>
        <b/>
        <vertAlign val="subscript"/>
        <sz val="14"/>
        <color indexed="53"/>
        <rFont val="Verdana"/>
      </rPr>
      <t>A</t>
    </r>
    <r>
      <rPr>
        <b/>
        <sz val="14"/>
        <rFont val="Verdana"/>
      </rPr>
      <t xml:space="preserve"> + </t>
    </r>
    <r>
      <rPr>
        <b/>
        <sz val="14"/>
        <color indexed="48"/>
        <rFont val="Verdana"/>
      </rPr>
      <t>F</t>
    </r>
    <r>
      <rPr>
        <b/>
        <vertAlign val="subscript"/>
        <sz val="14"/>
        <color indexed="48"/>
        <rFont val="Verdana"/>
      </rPr>
      <t>B</t>
    </r>
    <r>
      <rPr>
        <b/>
        <sz val="14"/>
        <rFont val="Verdana"/>
      </rPr>
      <t xml:space="preserve"> + </t>
    </r>
    <r>
      <rPr>
        <b/>
        <sz val="14"/>
        <color indexed="17"/>
        <rFont val="Verdana"/>
      </rPr>
      <t>F</t>
    </r>
    <r>
      <rPr>
        <b/>
        <vertAlign val="subscript"/>
        <sz val="14"/>
        <color indexed="17"/>
        <rFont val="Verdana"/>
      </rPr>
      <t>C</t>
    </r>
    <r>
      <rPr>
        <b/>
        <vertAlign val="subscript"/>
        <sz val="14"/>
        <rFont val="Verdana"/>
      </rPr>
      <t xml:space="preserve">
</t>
    </r>
    <r>
      <rPr>
        <sz val="12"/>
        <rFont val="Verdana"/>
      </rPr>
      <t xml:space="preserve">Die Reihenfolge ist beliebig. Daher:
</t>
    </r>
    <r>
      <rPr>
        <b/>
        <sz val="14"/>
        <rFont val="Verdana"/>
      </rPr>
      <t>F</t>
    </r>
    <r>
      <rPr>
        <b/>
        <vertAlign val="subscript"/>
        <sz val="14"/>
        <rFont val="Verdana"/>
      </rPr>
      <t>RES</t>
    </r>
    <r>
      <rPr>
        <b/>
        <sz val="14"/>
        <rFont val="Verdana"/>
      </rPr>
      <t xml:space="preserve"> = </t>
    </r>
    <r>
      <rPr>
        <b/>
        <sz val="14"/>
        <color indexed="48"/>
        <rFont val="Verdana"/>
      </rPr>
      <t>F</t>
    </r>
    <r>
      <rPr>
        <b/>
        <vertAlign val="subscript"/>
        <sz val="14"/>
        <color indexed="48"/>
        <rFont val="Verdana"/>
      </rPr>
      <t>B</t>
    </r>
    <r>
      <rPr>
        <b/>
        <sz val="14"/>
        <rFont val="Verdana"/>
      </rPr>
      <t>+</t>
    </r>
    <r>
      <rPr>
        <b/>
        <sz val="14"/>
        <color indexed="53"/>
        <rFont val="Verdana"/>
      </rPr>
      <t>F</t>
    </r>
    <r>
      <rPr>
        <b/>
        <vertAlign val="subscript"/>
        <sz val="14"/>
        <color indexed="53"/>
        <rFont val="Verdana"/>
      </rPr>
      <t>A</t>
    </r>
    <r>
      <rPr>
        <b/>
        <sz val="14"/>
        <rFont val="Verdana"/>
      </rPr>
      <t>+</t>
    </r>
    <r>
      <rPr>
        <b/>
        <sz val="14"/>
        <color indexed="21"/>
        <rFont val="Verdana"/>
      </rPr>
      <t>F</t>
    </r>
    <r>
      <rPr>
        <b/>
        <vertAlign val="subscript"/>
        <sz val="14"/>
        <color indexed="21"/>
        <rFont val="Verdana"/>
      </rPr>
      <t>C</t>
    </r>
    <r>
      <rPr>
        <b/>
        <vertAlign val="subscript"/>
        <sz val="14"/>
        <rFont val="Verdana"/>
      </rPr>
      <t xml:space="preserve"> </t>
    </r>
    <r>
      <rPr>
        <b/>
        <sz val="14"/>
        <rFont val="Verdana"/>
      </rPr>
      <t>=F</t>
    </r>
    <r>
      <rPr>
        <b/>
        <vertAlign val="subscript"/>
        <sz val="14"/>
        <rFont val="Verdana"/>
      </rPr>
      <t>C</t>
    </r>
    <r>
      <rPr>
        <b/>
        <sz val="14"/>
        <rFont val="Verdana"/>
      </rPr>
      <t>+</t>
    </r>
    <r>
      <rPr>
        <b/>
        <sz val="14"/>
        <color indexed="48"/>
        <rFont val="Verdana"/>
      </rPr>
      <t>F</t>
    </r>
    <r>
      <rPr>
        <b/>
        <vertAlign val="subscript"/>
        <sz val="14"/>
        <color indexed="48"/>
        <rFont val="Verdana"/>
      </rPr>
      <t>B</t>
    </r>
    <r>
      <rPr>
        <b/>
        <sz val="14"/>
        <rFont val="Verdana"/>
      </rPr>
      <t>+</t>
    </r>
    <r>
      <rPr>
        <b/>
        <sz val="14"/>
        <color indexed="21"/>
        <rFont val="Verdana"/>
      </rPr>
      <t>F</t>
    </r>
    <r>
      <rPr>
        <b/>
        <vertAlign val="subscript"/>
        <sz val="14"/>
        <color indexed="21"/>
        <rFont val="Verdana"/>
      </rPr>
      <t>A</t>
    </r>
    <phoneticPr fontId="3" type="noConversion"/>
  </si>
  <si>
    <r>
      <t>a</t>
    </r>
    <r>
      <rPr>
        <sz val="10"/>
        <rFont val="Verdana"/>
      </rPr>
      <t xml:space="preserve"> = 240° bzw. 60°</t>
    </r>
    <phoneticPr fontId="3" type="noConversion"/>
  </si>
  <si>
    <r>
      <t>F</t>
    </r>
    <r>
      <rPr>
        <vertAlign val="subscript"/>
        <sz val="14"/>
        <rFont val="Verdana"/>
      </rPr>
      <t>y</t>
    </r>
    <r>
      <rPr>
        <sz val="14"/>
        <rFont val="Verdana"/>
      </rPr>
      <t xml:space="preserve"> =</t>
    </r>
    <phoneticPr fontId="3" type="noConversion"/>
  </si>
  <si>
    <r>
      <t>F</t>
    </r>
    <r>
      <rPr>
        <vertAlign val="subscript"/>
        <sz val="14"/>
        <rFont val="Verdana"/>
      </rPr>
      <t>Cy</t>
    </r>
    <r>
      <rPr>
        <sz val="14"/>
        <rFont val="Verdana"/>
      </rPr>
      <t xml:space="preserve"> =</t>
    </r>
    <phoneticPr fontId="3" type="noConversion"/>
  </si>
  <si>
    <t>Fx</t>
    <phoneticPr fontId="3" type="noConversion"/>
  </si>
  <si>
    <t>Fy</t>
    <phoneticPr fontId="3" type="noConversion"/>
  </si>
  <si>
    <r>
      <t xml:space="preserve">Es ist aber zu erkennen, das zwar der Betrag, nicht aber die Richtung identisch ist. Genau genommen ist :
                               </t>
    </r>
    <r>
      <rPr>
        <b/>
        <sz val="10"/>
        <rFont val="Verdana"/>
      </rPr>
      <t>F1 = - F2</t>
    </r>
    <r>
      <rPr>
        <sz val="10"/>
        <rFont val="Verdana"/>
      </rPr>
      <t xml:space="preserve">
da nämlich ein Minuszeichen auch mit einer Drehung um 180° gleich zu setzen ist. </t>
    </r>
    <phoneticPr fontId="3" type="noConversion"/>
  </si>
  <si>
    <t>M1 = F1 * l1</t>
    <phoneticPr fontId="3" type="noConversion"/>
  </si>
  <si>
    <t>M2 = F2 *l2</t>
    <phoneticPr fontId="3" type="noConversion"/>
  </si>
  <si>
    <r>
      <t>F</t>
    </r>
    <r>
      <rPr>
        <vertAlign val="subscript"/>
        <sz val="18"/>
        <rFont val="Verdana"/>
      </rPr>
      <t>A</t>
    </r>
    <phoneticPr fontId="3" type="noConversion"/>
  </si>
  <si>
    <r>
      <t>F</t>
    </r>
    <r>
      <rPr>
        <vertAlign val="subscript"/>
        <sz val="18"/>
        <rFont val="Verdana"/>
      </rPr>
      <t>B</t>
    </r>
    <phoneticPr fontId="3" type="noConversion"/>
  </si>
  <si>
    <r>
      <t xml:space="preserve">  F</t>
    </r>
    <r>
      <rPr>
        <vertAlign val="subscript"/>
        <sz val="10"/>
        <rFont val="Verdana"/>
      </rPr>
      <t>By</t>
    </r>
    <phoneticPr fontId="3" type="noConversion"/>
  </si>
  <si>
    <t>F2</t>
    <phoneticPr fontId="3" type="noConversion"/>
  </si>
  <si>
    <r>
      <t>F</t>
    </r>
    <r>
      <rPr>
        <vertAlign val="subscript"/>
        <sz val="14"/>
        <rFont val="Verdana"/>
      </rPr>
      <t>RES</t>
    </r>
    <r>
      <rPr>
        <sz val="14"/>
        <rFont val="Verdana"/>
      </rPr>
      <t xml:space="preserve"> =</t>
    </r>
    <phoneticPr fontId="3" type="noConversion"/>
  </si>
  <si>
    <r>
      <t>F</t>
    </r>
    <r>
      <rPr>
        <vertAlign val="subscript"/>
        <sz val="18"/>
        <rFont val="Verdana"/>
      </rPr>
      <t>C</t>
    </r>
    <phoneticPr fontId="3" type="noConversion"/>
  </si>
  <si>
    <r>
      <t>F</t>
    </r>
    <r>
      <rPr>
        <vertAlign val="subscript"/>
        <sz val="14"/>
        <rFont val="Verdana"/>
      </rPr>
      <t>Ay</t>
    </r>
    <r>
      <rPr>
        <sz val="14"/>
        <rFont val="Verdana"/>
      </rPr>
      <t xml:space="preserve"> =h * sin </t>
    </r>
    <r>
      <rPr>
        <sz val="14"/>
        <rFont val="Symbol"/>
      </rPr>
      <t>a</t>
    </r>
    <phoneticPr fontId="3" type="noConversion"/>
  </si>
  <si>
    <r>
      <t xml:space="preserve">F4 = 14 N, </t>
    </r>
    <r>
      <rPr>
        <sz val="10"/>
        <rFont val="Symbol"/>
      </rPr>
      <t>a</t>
    </r>
    <r>
      <rPr>
        <sz val="10"/>
        <rFont val="Verdana"/>
      </rPr>
      <t xml:space="preserve"> = 222°</t>
    </r>
    <phoneticPr fontId="3" type="noConversion"/>
  </si>
  <si>
    <r>
      <t xml:space="preserve">  F</t>
    </r>
    <r>
      <rPr>
        <vertAlign val="subscript"/>
        <sz val="10"/>
        <rFont val="Verdana"/>
      </rPr>
      <t>Cy</t>
    </r>
    <phoneticPr fontId="3" type="noConversion"/>
  </si>
  <si>
    <t>Zur rechnerischen Lösung sind die Kräfte in ihren horizontalen bzw, vertikalen Anteil zu zerlegen.</t>
    <phoneticPr fontId="3" type="noConversion"/>
  </si>
  <si>
    <t>Winkelfuntionen:</t>
    <phoneticPr fontId="3" type="noConversion"/>
  </si>
  <si>
    <t>g</t>
    <phoneticPr fontId="3" type="noConversion"/>
  </si>
  <si>
    <t>a</t>
    <phoneticPr fontId="3" type="noConversion"/>
  </si>
  <si>
    <t xml:space="preserve">h  </t>
    <phoneticPr fontId="3" type="noConversion"/>
  </si>
  <si>
    <t>a</t>
    <phoneticPr fontId="3" type="noConversion"/>
  </si>
  <si>
    <t>Definition:</t>
    <phoneticPr fontId="3" type="noConversion"/>
  </si>
  <si>
    <r>
      <t>F</t>
    </r>
    <r>
      <rPr>
        <vertAlign val="subscript"/>
        <sz val="14"/>
        <rFont val="Verdana"/>
      </rPr>
      <t>Cx</t>
    </r>
    <r>
      <rPr>
        <sz val="14"/>
        <rFont val="Verdana"/>
      </rPr>
      <t xml:space="preserve"> =</t>
    </r>
    <phoneticPr fontId="3" type="noConversion"/>
  </si>
  <si>
    <r>
      <t>F</t>
    </r>
    <r>
      <rPr>
        <vertAlign val="subscript"/>
        <sz val="14"/>
        <rFont val="Verdana"/>
      </rPr>
      <t>Ax</t>
    </r>
    <r>
      <rPr>
        <sz val="14"/>
        <rFont val="Verdana"/>
      </rPr>
      <t xml:space="preserve"> =</t>
    </r>
    <phoneticPr fontId="3" type="noConversion"/>
  </si>
  <si>
    <t>N</t>
    <phoneticPr fontId="3" type="noConversion"/>
  </si>
  <si>
    <r>
      <t>F</t>
    </r>
    <r>
      <rPr>
        <vertAlign val="subscript"/>
        <sz val="10"/>
        <rFont val="Verdana"/>
      </rPr>
      <t>Ax</t>
    </r>
    <phoneticPr fontId="3" type="noConversion"/>
  </si>
  <si>
    <r>
      <t>F</t>
    </r>
    <r>
      <rPr>
        <vertAlign val="subscript"/>
        <sz val="10"/>
        <rFont val="Verdana"/>
      </rPr>
      <t>Bx</t>
    </r>
    <phoneticPr fontId="3" type="noConversion"/>
  </si>
  <si>
    <r>
      <t xml:space="preserve">Wenn man in der Mechanik </t>
    </r>
    <r>
      <rPr>
        <b/>
        <sz val="10"/>
        <rFont val="Verdana"/>
      </rPr>
      <t>statische</t>
    </r>
    <r>
      <rPr>
        <sz val="10"/>
        <rFont val="Verdana"/>
      </rPr>
      <t xml:space="preserve"> Systeme untersucht, beschreibt man deren Zustand als "</t>
    </r>
    <r>
      <rPr>
        <b/>
        <sz val="10"/>
        <rFont val="Verdana"/>
      </rPr>
      <t>In Ruhe</t>
    </r>
    <r>
      <rPr>
        <sz val="10"/>
        <rFont val="Verdana"/>
      </rPr>
      <t xml:space="preserve">".
Ansätze zur Bestimmung wie: "Alle Kräfte bzw. Drehmomente müssen sich zu NULL addieren", wie z.B.: die links drehenden Momente müssen den rechts drehenden Momenten entsprechen beziehen sich immer auf die </t>
    </r>
    <r>
      <rPr>
        <b/>
        <sz val="10"/>
        <rFont val="Verdana"/>
      </rPr>
      <t xml:space="preserve">Beträge </t>
    </r>
    <r>
      <rPr>
        <sz val="10"/>
        <rFont val="Verdana"/>
      </rPr>
      <t>und finden ihre Entsprechung in den eingezeichneten Kräfte- bzw. Momentenrichtungen.</t>
    </r>
    <phoneticPr fontId="3" type="noConversion"/>
  </si>
  <si>
    <r>
      <t xml:space="preserve">Die Summe aller von oben kommenden Kräfte entspricht der Summe aller von unten kommenden Kräfte.
Betrag von </t>
    </r>
    <r>
      <rPr>
        <b/>
        <sz val="10"/>
        <color indexed="12"/>
        <rFont val="Verdana"/>
      </rPr>
      <t>F1</t>
    </r>
    <r>
      <rPr>
        <sz val="10"/>
        <rFont val="Verdana"/>
      </rPr>
      <t xml:space="preserve"> = Betrag von </t>
    </r>
    <r>
      <rPr>
        <b/>
        <sz val="10"/>
        <color indexed="10"/>
        <rFont val="Verdana"/>
      </rPr>
      <t>F2</t>
    </r>
    <r>
      <rPr>
        <sz val="10"/>
        <rFont val="Verdana"/>
      </rPr>
      <t>, kurz F1 = F2</t>
    </r>
    <phoneticPr fontId="3" type="noConversion"/>
  </si>
  <si>
    <t>M1</t>
    <phoneticPr fontId="3" type="noConversion"/>
  </si>
  <si>
    <t>M2</t>
    <phoneticPr fontId="3" type="noConversion"/>
  </si>
  <si>
    <r>
      <t xml:space="preserve">Gleiches gilt für das Drehmoment.
Betrag von </t>
    </r>
    <r>
      <rPr>
        <b/>
        <sz val="10"/>
        <color indexed="48"/>
        <rFont val="Verdana"/>
      </rPr>
      <t>M1</t>
    </r>
    <r>
      <rPr>
        <sz val="10"/>
        <rFont val="Verdana"/>
      </rPr>
      <t xml:space="preserve"> = Betrag von </t>
    </r>
    <r>
      <rPr>
        <b/>
        <sz val="10"/>
        <color indexed="10"/>
        <rFont val="Verdana"/>
      </rPr>
      <t>M2</t>
    </r>
    <r>
      <rPr>
        <sz val="10"/>
        <rFont val="Verdana"/>
      </rPr>
      <t xml:space="preserve">, kurz M1 = M2
bzw.:                        </t>
    </r>
    <r>
      <rPr>
        <b/>
        <sz val="10"/>
        <rFont val="Verdana"/>
      </rPr>
      <t>M1 = - M2.</t>
    </r>
    <phoneticPr fontId="3" type="noConversion"/>
  </si>
  <si>
    <r>
      <t>F</t>
    </r>
    <r>
      <rPr>
        <vertAlign val="subscript"/>
        <sz val="14"/>
        <rFont val="Verdana"/>
      </rPr>
      <t>Ay</t>
    </r>
    <r>
      <rPr>
        <sz val="14"/>
        <rFont val="Verdana"/>
      </rPr>
      <t xml:space="preserve"> =</t>
    </r>
    <phoneticPr fontId="3" type="noConversion"/>
  </si>
  <si>
    <t>Bilde die resultierende Kraft aus den unter a-d angegebenen Additionen rechnerisch und zeichnerisch.</t>
    <phoneticPr fontId="3" type="noConversion"/>
  </si>
  <si>
    <t>Zerlege die Kräfte 1 - 5 in ihre x- und y-Komponeneten rechnerisch und zeichnerisch.</t>
    <phoneticPr fontId="3" type="noConversion"/>
  </si>
  <si>
    <r>
      <t>F</t>
    </r>
    <r>
      <rPr>
        <vertAlign val="subscript"/>
        <sz val="14"/>
        <rFont val="Verdana"/>
      </rPr>
      <t>Bx</t>
    </r>
    <r>
      <rPr>
        <sz val="14"/>
        <rFont val="Verdana"/>
      </rPr>
      <t xml:space="preserve"> =</t>
    </r>
    <phoneticPr fontId="3" type="noConversion"/>
  </si>
  <si>
    <r>
      <t xml:space="preserve">F1 = 36 N, </t>
    </r>
    <r>
      <rPr>
        <sz val="10"/>
        <rFont val="Symbol"/>
      </rPr>
      <t>a</t>
    </r>
    <r>
      <rPr>
        <sz val="10"/>
        <rFont val="Verdana"/>
      </rPr>
      <t xml:space="preserve"> = 97°</t>
    </r>
    <phoneticPr fontId="3" type="noConversion"/>
  </si>
  <si>
    <r>
      <t xml:space="preserve">F2 = 47 N, </t>
    </r>
    <r>
      <rPr>
        <sz val="10"/>
        <rFont val="Symbol"/>
      </rPr>
      <t>a</t>
    </r>
    <r>
      <rPr>
        <sz val="10"/>
        <rFont val="Verdana"/>
      </rPr>
      <t xml:space="preserve"> = 135°</t>
    </r>
    <phoneticPr fontId="3" type="noConversion"/>
  </si>
  <si>
    <r>
      <t>a</t>
    </r>
    <r>
      <rPr>
        <sz val="10"/>
        <rFont val="Verdana"/>
      </rPr>
      <t xml:space="preserve"> = 290° bzw. 70°</t>
    </r>
    <phoneticPr fontId="3" type="noConversion"/>
  </si>
  <si>
    <r>
      <t>a</t>
    </r>
    <r>
      <rPr>
        <sz val="10"/>
        <rFont val="Verdana"/>
      </rPr>
      <t xml:space="preserve"> = 60°</t>
    </r>
    <phoneticPr fontId="3" type="noConversion"/>
  </si>
  <si>
    <r>
      <t>F</t>
    </r>
    <r>
      <rPr>
        <vertAlign val="subscript"/>
        <sz val="14"/>
        <rFont val="Verdana"/>
      </rPr>
      <t>x</t>
    </r>
    <r>
      <rPr>
        <sz val="14"/>
        <rFont val="Verdana"/>
      </rPr>
      <t xml:space="preserve"> =</t>
    </r>
    <phoneticPr fontId="3" type="noConversion"/>
  </si>
  <si>
    <r>
      <t>F</t>
    </r>
    <r>
      <rPr>
        <vertAlign val="subscript"/>
        <sz val="10"/>
        <rFont val="Verdana"/>
      </rPr>
      <t>Cx</t>
    </r>
    <phoneticPr fontId="3" type="noConversion"/>
  </si>
  <si>
    <t>zeichnerische Lösung:</t>
    <phoneticPr fontId="3" type="noConversion"/>
  </si>
  <si>
    <r>
      <t xml:space="preserve">sin </t>
    </r>
    <r>
      <rPr>
        <sz val="10"/>
        <rFont val="Symbol"/>
      </rPr>
      <t>a</t>
    </r>
    <r>
      <rPr>
        <sz val="10"/>
        <rFont val="Verdana"/>
      </rPr>
      <t xml:space="preserve"> = g/h</t>
    </r>
    <phoneticPr fontId="3" type="noConversion"/>
  </si>
  <si>
    <t>F1</t>
    <phoneticPr fontId="3" type="noConversion"/>
  </si>
  <si>
    <r>
      <t xml:space="preserve">cos </t>
    </r>
    <r>
      <rPr>
        <sz val="10"/>
        <rFont val="Symbol"/>
      </rPr>
      <t>a</t>
    </r>
    <r>
      <rPr>
        <sz val="10"/>
        <rFont val="Verdana"/>
      </rPr>
      <t xml:space="preserve"> = a / h</t>
    </r>
    <phoneticPr fontId="3" type="noConversion"/>
  </si>
  <si>
    <r>
      <t xml:space="preserve">tan </t>
    </r>
    <r>
      <rPr>
        <sz val="10"/>
        <rFont val="Symbol"/>
      </rPr>
      <t>a</t>
    </r>
    <r>
      <rPr>
        <sz val="10"/>
        <rFont val="Verdana"/>
      </rPr>
      <t xml:space="preserve"> = g/a</t>
    </r>
    <phoneticPr fontId="3" type="noConversion"/>
  </si>
  <si>
    <r>
      <t xml:space="preserve">  F</t>
    </r>
    <r>
      <rPr>
        <vertAlign val="subscript"/>
        <sz val="10"/>
        <rFont val="Verdana"/>
      </rPr>
      <t>Ay</t>
    </r>
    <phoneticPr fontId="3" type="noConversion"/>
  </si>
  <si>
    <t>rechnerische Lösung:</t>
    <phoneticPr fontId="3" type="noConversion"/>
  </si>
  <si>
    <r>
      <t>F</t>
    </r>
    <r>
      <rPr>
        <vertAlign val="subscript"/>
        <sz val="14"/>
        <rFont val="Verdana"/>
      </rPr>
      <t>Bx</t>
    </r>
    <r>
      <rPr>
        <sz val="14"/>
        <rFont val="Verdana"/>
      </rPr>
      <t xml:space="preserve"> =h * cos </t>
    </r>
    <r>
      <rPr>
        <sz val="14"/>
        <rFont val="Symbol"/>
      </rPr>
      <t>a</t>
    </r>
    <phoneticPr fontId="3" type="noConversion"/>
  </si>
  <si>
    <r>
      <t>F</t>
    </r>
    <r>
      <rPr>
        <vertAlign val="subscript"/>
        <sz val="14"/>
        <rFont val="Verdana"/>
      </rPr>
      <t>By</t>
    </r>
    <r>
      <rPr>
        <sz val="14"/>
        <rFont val="Verdana"/>
      </rPr>
      <t xml:space="preserve"> =h * sin </t>
    </r>
    <r>
      <rPr>
        <sz val="14"/>
        <rFont val="Symbol"/>
      </rPr>
      <t>a</t>
    </r>
    <phoneticPr fontId="3" type="noConversion"/>
  </si>
  <si>
    <r>
      <t>F</t>
    </r>
    <r>
      <rPr>
        <vertAlign val="subscript"/>
        <sz val="14"/>
        <rFont val="Verdana"/>
      </rPr>
      <t>Cx</t>
    </r>
    <r>
      <rPr>
        <sz val="14"/>
        <rFont val="Verdana"/>
      </rPr>
      <t xml:space="preserve"> =h * cos </t>
    </r>
    <r>
      <rPr>
        <sz val="14"/>
        <rFont val="Symbol"/>
      </rPr>
      <t>a</t>
    </r>
    <phoneticPr fontId="3" type="noConversion"/>
  </si>
  <si>
    <r>
      <t>F</t>
    </r>
    <r>
      <rPr>
        <vertAlign val="subscript"/>
        <sz val="14"/>
        <rFont val="Verdana"/>
      </rPr>
      <t>Cy</t>
    </r>
    <r>
      <rPr>
        <sz val="14"/>
        <rFont val="Verdana"/>
      </rPr>
      <t xml:space="preserve"> =h * sin </t>
    </r>
    <r>
      <rPr>
        <sz val="14"/>
        <rFont val="Symbol"/>
      </rPr>
      <t>a</t>
    </r>
    <phoneticPr fontId="3" type="noConversion"/>
  </si>
  <si>
    <t>°</t>
    <phoneticPr fontId="3" type="noConversion"/>
  </si>
  <si>
    <t>F5 = 68 N, a = 176°</t>
    <phoneticPr fontId="3" type="noConversion"/>
  </si>
</sst>
</file>

<file path=xl/styles.xml><?xml version="1.0" encoding="utf-8"?>
<styleSheet xmlns="http://schemas.openxmlformats.org/spreadsheetml/2006/main">
  <numFmts count="1">
    <numFmt numFmtId="164" formatCode="0.000"/>
  </numFmts>
  <fonts count="33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sz val="18"/>
      <name val="Verdana"/>
    </font>
    <font>
      <u/>
      <sz val="18"/>
      <name val="Verdana"/>
    </font>
    <font>
      <sz val="12"/>
      <name val="Verdana"/>
    </font>
    <font>
      <sz val="14"/>
      <name val="Verdana"/>
    </font>
    <font>
      <vertAlign val="subscript"/>
      <sz val="14"/>
      <name val="Verdana"/>
    </font>
    <font>
      <b/>
      <sz val="14"/>
      <name val="Verdana"/>
    </font>
    <font>
      <b/>
      <vertAlign val="subscript"/>
      <sz val="14"/>
      <name val="Verdana"/>
    </font>
    <font>
      <u/>
      <sz val="10"/>
      <name val="Verdana"/>
    </font>
    <font>
      <sz val="10"/>
      <name val="Symbol"/>
    </font>
    <font>
      <sz val="16"/>
      <name val="Symbol"/>
    </font>
    <font>
      <sz val="16"/>
      <name val="Verdana"/>
    </font>
    <font>
      <vertAlign val="subscript"/>
      <sz val="10"/>
      <name val="Verdana"/>
    </font>
    <font>
      <vertAlign val="subscript"/>
      <sz val="18"/>
      <name val="Verdana"/>
    </font>
    <font>
      <sz val="14"/>
      <name val="Symbol"/>
    </font>
    <font>
      <b/>
      <sz val="12"/>
      <color indexed="12"/>
      <name val="Verdana"/>
    </font>
    <font>
      <b/>
      <sz val="10"/>
      <color indexed="10"/>
      <name val="Verdana"/>
    </font>
    <font>
      <b/>
      <sz val="10"/>
      <color indexed="12"/>
      <name val="Verdana"/>
    </font>
    <font>
      <b/>
      <u/>
      <sz val="14"/>
      <name val="Verdana"/>
    </font>
    <font>
      <sz val="10"/>
      <color indexed="9"/>
      <name val="Verdana"/>
    </font>
    <font>
      <b/>
      <sz val="10"/>
      <color indexed="48"/>
      <name val="Verdana"/>
    </font>
    <font>
      <b/>
      <sz val="14"/>
      <color indexed="53"/>
      <name val="Verdana"/>
    </font>
    <font>
      <b/>
      <vertAlign val="subscript"/>
      <sz val="14"/>
      <color indexed="53"/>
      <name val="Verdana"/>
    </font>
    <font>
      <b/>
      <sz val="14"/>
      <color indexed="48"/>
      <name val="Verdana"/>
    </font>
    <font>
      <b/>
      <vertAlign val="subscript"/>
      <sz val="14"/>
      <color indexed="48"/>
      <name val="Verdana"/>
    </font>
    <font>
      <b/>
      <sz val="14"/>
      <color indexed="17"/>
      <name val="Verdana"/>
    </font>
    <font>
      <b/>
      <vertAlign val="subscript"/>
      <sz val="14"/>
      <color indexed="17"/>
      <name val="Verdana"/>
    </font>
    <font>
      <b/>
      <sz val="14"/>
      <color indexed="21"/>
      <name val="Verdana"/>
    </font>
    <font>
      <b/>
      <vertAlign val="subscript"/>
      <sz val="14"/>
      <color indexed="21"/>
      <name val="Verdana"/>
    </font>
    <font>
      <sz val="10"/>
      <color indexed="10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1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right"/>
    </xf>
    <xf numFmtId="0" fontId="7" fillId="0" borderId="0" xfId="0" applyFont="1"/>
    <xf numFmtId="2" fontId="9" fillId="0" borderId="0" xfId="0" applyNumberFormat="1" applyFont="1"/>
    <xf numFmtId="0" fontId="9" fillId="0" borderId="0" xfId="0" applyFont="1"/>
    <xf numFmtId="0" fontId="7" fillId="0" borderId="0" xfId="0" applyFont="1" applyAlignment="1">
      <alignment horizontal="right"/>
    </xf>
    <xf numFmtId="2" fontId="9" fillId="0" borderId="0" xfId="0" applyNumberFormat="1" applyFont="1"/>
    <xf numFmtId="2" fontId="9" fillId="0" borderId="0" xfId="0" applyNumberFormat="1" applyFont="1"/>
    <xf numFmtId="2" fontId="9" fillId="0" borderId="0" xfId="0" applyNumberFormat="1" applyFont="1"/>
    <xf numFmtId="0" fontId="6" fillId="0" borderId="0" xfId="0" applyFont="1"/>
    <xf numFmtId="0" fontId="0" fillId="0" borderId="0" xfId="0" applyAlignment="1">
      <alignment horizontal="center"/>
    </xf>
    <xf numFmtId="2" fontId="0" fillId="0" borderId="0" xfId="0" applyNumberFormat="1"/>
    <xf numFmtId="2" fontId="1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0" fillId="0" borderId="0" xfId="0" applyAlignment="1">
      <alignment horizontal="right"/>
    </xf>
    <xf numFmtId="0" fontId="2" fillId="0" borderId="0" xfId="0" applyFont="1" applyFill="1"/>
    <xf numFmtId="2" fontId="2" fillId="0" borderId="0" xfId="0" applyNumberFormat="1" applyFont="1" applyFill="1"/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0" fontId="0" fillId="0" borderId="0" xfId="0" applyAlignment="1"/>
    <xf numFmtId="164" fontId="32" fillId="0" borderId="0" xfId="0" applyNumberFormat="1" applyFont="1"/>
    <xf numFmtId="0" fontId="32" fillId="0" borderId="0" xfId="0" applyFont="1"/>
    <xf numFmtId="164" fontId="32" fillId="0" borderId="0" xfId="0" applyNumberFormat="1" applyFont="1" applyFill="1"/>
    <xf numFmtId="2" fontId="32" fillId="0" borderId="0" xfId="0" applyNumberFormat="1" applyFont="1" applyFill="1"/>
    <xf numFmtId="0" fontId="32" fillId="0" borderId="0" xfId="0" applyFont="1" applyFill="1"/>
    <xf numFmtId="0" fontId="32" fillId="0" borderId="0" xfId="0" quotePrefix="1" applyFont="1" applyFill="1"/>
  </cellXfs>
  <cellStyles count="1">
    <cellStyle name="Standard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203201</xdr:colOff>
      <xdr:row>0</xdr:row>
      <xdr:rowOff>0</xdr:rowOff>
    </xdr:from>
    <xdr:to>
      <xdr:col>4</xdr:col>
      <xdr:colOff>666751</xdr:colOff>
      <xdr:row>14</xdr:row>
      <xdr:rowOff>55633</xdr:rowOff>
    </xdr:to>
    <xdr:grpSp>
      <xdr:nvGrpSpPr>
        <xdr:cNvPr id="14" name="Gruppierung 13"/>
        <xdr:cNvGrpSpPr/>
      </xdr:nvGrpSpPr>
      <xdr:grpSpPr>
        <a:xfrm>
          <a:off x="4013201" y="0"/>
          <a:ext cx="463550" cy="2494033"/>
          <a:chOff x="1727200" y="241301"/>
          <a:chExt cx="562054" cy="3184300"/>
        </a:xfrm>
      </xdr:grpSpPr>
      <xdr:cxnSp macro="">
        <xdr:nvCxnSpPr>
          <xdr:cNvPr id="3" name="Gerade Verbindung mit Pfeil 2"/>
          <xdr:cNvCxnSpPr/>
        </xdr:nvCxnSpPr>
        <xdr:spPr>
          <a:xfrm rot="18000000" flipH="1">
            <a:off x="626949" y="1833451"/>
            <a:ext cx="3184300" cy="0"/>
          </a:xfrm>
          <a:prstGeom prst="straightConnector1">
            <a:avLst/>
          </a:prstGeom>
          <a:ln w="73025">
            <a:solidFill>
              <a:srgbClr val="FF6600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feld 5"/>
          <xdr:cNvSpPr txBox="1"/>
        </xdr:nvSpPr>
        <xdr:spPr>
          <a:xfrm>
            <a:off x="1727200" y="1435100"/>
            <a:ext cx="562054" cy="393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2400"/>
              <a:t>F</a:t>
            </a:r>
            <a:r>
              <a:rPr lang="de-DE" sz="1400"/>
              <a:t>A</a:t>
            </a:r>
          </a:p>
        </xdr:txBody>
      </xdr:sp>
    </xdr:grpSp>
    <xdr:clientData/>
  </xdr:twoCellAnchor>
  <xdr:twoCellAnchor>
    <xdr:from>
      <xdr:col>4</xdr:col>
      <xdr:colOff>438831</xdr:colOff>
      <xdr:row>12</xdr:row>
      <xdr:rowOff>129873</xdr:rowOff>
    </xdr:from>
    <xdr:to>
      <xdr:col>5</xdr:col>
      <xdr:colOff>57148</xdr:colOff>
      <xdr:row>28</xdr:row>
      <xdr:rowOff>20993</xdr:rowOff>
    </xdr:to>
    <xdr:grpSp>
      <xdr:nvGrpSpPr>
        <xdr:cNvPr id="11" name="Gruppierung 10"/>
        <xdr:cNvGrpSpPr/>
      </xdr:nvGrpSpPr>
      <xdr:grpSpPr>
        <a:xfrm>
          <a:off x="4248831" y="2238073"/>
          <a:ext cx="520017" cy="2532720"/>
          <a:chOff x="1289004" y="3149600"/>
          <a:chExt cx="630522" cy="3233694"/>
        </a:xfrm>
      </xdr:grpSpPr>
      <xdr:cxnSp macro="">
        <xdr:nvCxnSpPr>
          <xdr:cNvPr id="5" name="Gerade Verbindung mit Pfeil 4"/>
          <xdr:cNvCxnSpPr/>
        </xdr:nvCxnSpPr>
        <xdr:spPr>
          <a:xfrm rot="4200000">
            <a:off x="-327049" y="4765653"/>
            <a:ext cx="3233694" cy="1588"/>
          </a:xfrm>
          <a:prstGeom prst="straightConnector1">
            <a:avLst/>
          </a:prstGeom>
          <a:ln w="63500">
            <a:solidFill>
              <a:srgbClr val="3366FF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feld 8"/>
          <xdr:cNvSpPr txBox="1"/>
        </xdr:nvSpPr>
        <xdr:spPr>
          <a:xfrm>
            <a:off x="1295399" y="4178300"/>
            <a:ext cx="624127" cy="469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2400"/>
              <a:t>F</a:t>
            </a:r>
            <a:r>
              <a:rPr lang="de-DE" sz="1400"/>
              <a:t>B</a:t>
            </a:r>
          </a:p>
        </xdr:txBody>
      </xdr:sp>
    </xdr:grpSp>
    <xdr:clientData/>
  </xdr:twoCellAnchor>
  <xdr:twoCellAnchor>
    <xdr:from>
      <xdr:col>5</xdr:col>
      <xdr:colOff>99112</xdr:colOff>
      <xdr:row>14</xdr:row>
      <xdr:rowOff>144602</xdr:rowOff>
    </xdr:from>
    <xdr:to>
      <xdr:col>5</xdr:col>
      <xdr:colOff>596900</xdr:colOff>
      <xdr:row>28</xdr:row>
      <xdr:rowOff>88899</xdr:rowOff>
    </xdr:to>
    <xdr:grpSp>
      <xdr:nvGrpSpPr>
        <xdr:cNvPr id="13" name="Gruppierung 12"/>
        <xdr:cNvGrpSpPr/>
      </xdr:nvGrpSpPr>
      <xdr:grpSpPr>
        <a:xfrm>
          <a:off x="4810812" y="2583002"/>
          <a:ext cx="497788" cy="2255697"/>
          <a:chOff x="2590800" y="4237694"/>
          <a:chExt cx="603569" cy="2880000"/>
        </a:xfrm>
      </xdr:grpSpPr>
      <xdr:cxnSp macro="">
        <xdr:nvCxnSpPr>
          <xdr:cNvPr id="7" name="Gerade Verbindung 6"/>
          <xdr:cNvCxnSpPr/>
        </xdr:nvCxnSpPr>
        <xdr:spPr>
          <a:xfrm rot="18000000">
            <a:off x="1638300" y="5676900"/>
            <a:ext cx="2880000" cy="1588"/>
          </a:xfrm>
          <a:prstGeom prst="line">
            <a:avLst/>
          </a:prstGeom>
          <a:ln w="63500">
            <a:solidFill>
              <a:srgbClr val="008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feld 9"/>
          <xdr:cNvSpPr txBox="1"/>
        </xdr:nvSpPr>
        <xdr:spPr>
          <a:xfrm>
            <a:off x="2590800" y="5092700"/>
            <a:ext cx="603569" cy="4699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de-DE" sz="2400"/>
              <a:t>F</a:t>
            </a:r>
            <a:r>
              <a:rPr lang="de-DE" sz="1400"/>
              <a:t>C</a:t>
            </a:r>
          </a:p>
        </xdr:txBody>
      </xdr:sp>
    </xdr:grpSp>
    <xdr:clientData/>
  </xdr:twoCellAnchor>
  <xdr:twoCellAnchor>
    <xdr:from>
      <xdr:col>5</xdr:col>
      <xdr:colOff>308597</xdr:colOff>
      <xdr:row>0</xdr:row>
      <xdr:rowOff>159151</xdr:rowOff>
    </xdr:from>
    <xdr:to>
      <xdr:col>6</xdr:col>
      <xdr:colOff>546099</xdr:colOff>
      <xdr:row>15</xdr:row>
      <xdr:rowOff>161764</xdr:rowOff>
    </xdr:to>
    <xdr:grpSp>
      <xdr:nvGrpSpPr>
        <xdr:cNvPr id="18" name="Gruppierung 17"/>
        <xdr:cNvGrpSpPr/>
      </xdr:nvGrpSpPr>
      <xdr:grpSpPr>
        <a:xfrm>
          <a:off x="5020297" y="159151"/>
          <a:ext cx="1190002" cy="2606113"/>
          <a:chOff x="2120900" y="393700"/>
          <a:chExt cx="1426101" cy="3289300"/>
        </a:xfrm>
      </xdr:grpSpPr>
      <xdr:cxnSp macro="">
        <xdr:nvCxnSpPr>
          <xdr:cNvPr id="16" name="Gerade Verbindung mit Pfeil 15"/>
          <xdr:cNvCxnSpPr/>
        </xdr:nvCxnSpPr>
        <xdr:spPr>
          <a:xfrm rot="16200000" flipH="1">
            <a:off x="939800" y="1574800"/>
            <a:ext cx="3289300" cy="927100"/>
          </a:xfrm>
          <a:prstGeom prst="straightConnector1">
            <a:avLst/>
          </a:prstGeom>
          <a:ln w="85725">
            <a:solidFill>
              <a:schemeClr val="tx1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feld 16"/>
          <xdr:cNvSpPr txBox="1"/>
        </xdr:nvSpPr>
        <xdr:spPr>
          <a:xfrm>
            <a:off x="2679699" y="1511300"/>
            <a:ext cx="867302" cy="5461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de-DE" sz="3600"/>
              <a:t>F</a:t>
            </a:r>
            <a:r>
              <a:rPr lang="de-DE" sz="1100"/>
              <a:t>Res</a:t>
            </a:r>
          </a:p>
        </xdr:txBody>
      </xdr:sp>
    </xdr:grpSp>
    <xdr:clientData/>
  </xdr:twoCellAnchor>
  <xdr:twoCellAnchor>
    <xdr:from>
      <xdr:col>1</xdr:col>
      <xdr:colOff>25400</xdr:colOff>
      <xdr:row>26</xdr:row>
      <xdr:rowOff>114300</xdr:rowOff>
    </xdr:from>
    <xdr:to>
      <xdr:col>1</xdr:col>
      <xdr:colOff>723900</xdr:colOff>
      <xdr:row>54</xdr:row>
      <xdr:rowOff>25400</xdr:rowOff>
    </xdr:to>
    <xdr:grpSp>
      <xdr:nvGrpSpPr>
        <xdr:cNvPr id="37" name="Gruppierung 36"/>
        <xdr:cNvGrpSpPr/>
      </xdr:nvGrpSpPr>
      <xdr:grpSpPr>
        <a:xfrm>
          <a:off x="977900" y="4533900"/>
          <a:ext cx="698500" cy="4533900"/>
          <a:chOff x="7318999" y="2796873"/>
          <a:chExt cx="773614" cy="4789860"/>
        </a:xfrm>
      </xdr:grpSpPr>
      <xdr:cxnSp macro="">
        <xdr:nvCxnSpPr>
          <xdr:cNvPr id="31" name="Gerade Verbindung mit Pfeil 30"/>
          <xdr:cNvCxnSpPr/>
        </xdr:nvCxnSpPr>
        <xdr:spPr>
          <a:xfrm rot="18000000" flipH="1">
            <a:off x="6359574" y="6339717"/>
            <a:ext cx="2494033" cy="0"/>
          </a:xfrm>
          <a:prstGeom prst="straightConnector1">
            <a:avLst/>
          </a:prstGeom>
          <a:ln w="73025">
            <a:solidFill>
              <a:srgbClr val="FF6600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Gerade Verbindung mit Pfeil 28"/>
          <xdr:cNvCxnSpPr/>
        </xdr:nvCxnSpPr>
        <xdr:spPr>
          <a:xfrm rot="4200000">
            <a:off x="6526427" y="4062578"/>
            <a:ext cx="2532720" cy="1310"/>
          </a:xfrm>
          <a:prstGeom prst="straightConnector1">
            <a:avLst/>
          </a:prstGeom>
          <a:ln w="63500">
            <a:solidFill>
              <a:srgbClr val="3366FF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7" name="Gerade Verbindung 26"/>
          <xdr:cNvCxnSpPr/>
        </xdr:nvCxnSpPr>
        <xdr:spPr>
          <a:xfrm rot="18000000">
            <a:off x="6371026" y="6427996"/>
            <a:ext cx="2255697" cy="1310"/>
          </a:xfrm>
          <a:prstGeom prst="line">
            <a:avLst/>
          </a:prstGeom>
          <a:ln w="63500">
            <a:solidFill>
              <a:srgbClr val="008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Gerade Verbindung mit Pfeil 24"/>
          <xdr:cNvCxnSpPr/>
        </xdr:nvCxnSpPr>
        <xdr:spPr>
          <a:xfrm rot="16200000" flipH="1">
            <a:off x="6402749" y="3805900"/>
            <a:ext cx="2606113" cy="773614"/>
          </a:xfrm>
          <a:prstGeom prst="straightConnector1">
            <a:avLst/>
          </a:prstGeom>
          <a:ln w="85725">
            <a:solidFill>
              <a:schemeClr val="tx1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495302</xdr:colOff>
      <xdr:row>26</xdr:row>
      <xdr:rowOff>40129</xdr:rowOff>
    </xdr:from>
    <xdr:to>
      <xdr:col>4</xdr:col>
      <xdr:colOff>127000</xdr:colOff>
      <xdr:row>54</xdr:row>
      <xdr:rowOff>25400</xdr:rowOff>
    </xdr:to>
    <xdr:grpSp>
      <xdr:nvGrpSpPr>
        <xdr:cNvPr id="38" name="Gruppierung 37"/>
        <xdr:cNvGrpSpPr/>
      </xdr:nvGrpSpPr>
      <xdr:grpSpPr>
        <a:xfrm>
          <a:off x="2400302" y="4459729"/>
          <a:ext cx="1536698" cy="4608071"/>
          <a:chOff x="8597902" y="510029"/>
          <a:chExt cx="1566642" cy="4864031"/>
        </a:xfrm>
      </xdr:grpSpPr>
      <xdr:cxnSp macro="">
        <xdr:nvCxnSpPr>
          <xdr:cNvPr id="33" name="Gerade Verbindung mit Pfeil 32"/>
          <xdr:cNvCxnSpPr/>
        </xdr:nvCxnSpPr>
        <xdr:spPr>
          <a:xfrm rot="18000000" flipH="1">
            <a:off x="8743375" y="4127044"/>
            <a:ext cx="2494033" cy="0"/>
          </a:xfrm>
          <a:prstGeom prst="straightConnector1">
            <a:avLst/>
          </a:prstGeom>
          <a:ln w="73025">
            <a:solidFill>
              <a:srgbClr val="FF6600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Gerade Verbindung mit Pfeil 33"/>
          <xdr:cNvCxnSpPr/>
        </xdr:nvCxnSpPr>
        <xdr:spPr>
          <a:xfrm rot="4200000">
            <a:off x="8897529" y="1849906"/>
            <a:ext cx="2532720" cy="1310"/>
          </a:xfrm>
          <a:prstGeom prst="straightConnector1">
            <a:avLst/>
          </a:prstGeom>
          <a:ln w="63500">
            <a:solidFill>
              <a:srgbClr val="3366FF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Gerade Verbindung 34"/>
          <xdr:cNvCxnSpPr/>
        </xdr:nvCxnSpPr>
        <xdr:spPr>
          <a:xfrm rot="18000000">
            <a:off x="8030927" y="1637223"/>
            <a:ext cx="2255697" cy="1310"/>
          </a:xfrm>
          <a:prstGeom prst="line">
            <a:avLst/>
          </a:prstGeom>
          <a:ln w="63500">
            <a:solidFill>
              <a:srgbClr val="008000"/>
            </a:solidFill>
            <a:tailEnd type="triangle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6" name="Gerade Verbindung mit Pfeil 35"/>
          <xdr:cNvCxnSpPr/>
        </xdr:nvCxnSpPr>
        <xdr:spPr>
          <a:xfrm rot="16200000" flipH="1">
            <a:off x="7681652" y="3523629"/>
            <a:ext cx="2606113" cy="773614"/>
          </a:xfrm>
          <a:prstGeom prst="straightConnector1">
            <a:avLst/>
          </a:prstGeom>
          <a:ln w="85725">
            <a:solidFill>
              <a:schemeClr val="tx1"/>
            </a:solidFill>
            <a:tailEnd type="arrow"/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927100</xdr:colOff>
      <xdr:row>60</xdr:row>
      <xdr:rowOff>0</xdr:rowOff>
    </xdr:from>
    <xdr:to>
      <xdr:col>4</xdr:col>
      <xdr:colOff>939800</xdr:colOff>
      <xdr:row>66</xdr:row>
      <xdr:rowOff>0</xdr:rowOff>
    </xdr:to>
    <xdr:cxnSp macro="">
      <xdr:nvCxnSpPr>
        <xdr:cNvPr id="40" name="Gerade Verbindung 39"/>
        <xdr:cNvCxnSpPr/>
      </xdr:nvCxnSpPr>
      <xdr:spPr>
        <a:xfrm flipV="1">
          <a:off x="1879600" y="9372600"/>
          <a:ext cx="2870200" cy="9906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939800</xdr:colOff>
      <xdr:row>59</xdr:row>
      <xdr:rowOff>152400</xdr:rowOff>
    </xdr:from>
    <xdr:to>
      <xdr:col>5</xdr:col>
      <xdr:colOff>0</xdr:colOff>
      <xdr:row>66</xdr:row>
      <xdr:rowOff>0</xdr:rowOff>
    </xdr:to>
    <xdr:cxnSp macro="">
      <xdr:nvCxnSpPr>
        <xdr:cNvPr id="42" name="Gerade Verbindung 41"/>
        <xdr:cNvCxnSpPr/>
      </xdr:nvCxnSpPr>
      <xdr:spPr>
        <a:xfrm rot="5400000">
          <a:off x="4254500" y="9855200"/>
          <a:ext cx="1003300" cy="12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927100</xdr:colOff>
      <xdr:row>65</xdr:row>
      <xdr:rowOff>152400</xdr:rowOff>
    </xdr:from>
    <xdr:to>
      <xdr:col>4</xdr:col>
      <xdr:colOff>927100</xdr:colOff>
      <xdr:row>66</xdr:row>
      <xdr:rowOff>0</xdr:rowOff>
    </xdr:to>
    <xdr:cxnSp macro="">
      <xdr:nvCxnSpPr>
        <xdr:cNvPr id="44" name="Gerade Verbindung 43"/>
        <xdr:cNvCxnSpPr/>
      </xdr:nvCxnSpPr>
      <xdr:spPr>
        <a:xfrm>
          <a:off x="1879600" y="10350500"/>
          <a:ext cx="2857500" cy="127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</xdr:colOff>
      <xdr:row>68</xdr:row>
      <xdr:rowOff>11128</xdr:rowOff>
    </xdr:from>
    <xdr:to>
      <xdr:col>1</xdr:col>
      <xdr:colOff>949202</xdr:colOff>
      <xdr:row>76</xdr:row>
      <xdr:rowOff>12703</xdr:rowOff>
    </xdr:to>
    <xdr:cxnSp macro="">
      <xdr:nvCxnSpPr>
        <xdr:cNvPr id="45" name="Gerade Verbindung mit Pfeil 44"/>
        <xdr:cNvCxnSpPr/>
      </xdr:nvCxnSpPr>
      <xdr:spPr>
        <a:xfrm rot="5400000">
          <a:off x="575414" y="11424515"/>
          <a:ext cx="1703375" cy="949201"/>
        </a:xfrm>
        <a:prstGeom prst="straightConnector1">
          <a:avLst/>
        </a:prstGeom>
        <a:ln w="73025">
          <a:solidFill>
            <a:srgbClr val="FF66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76</xdr:row>
      <xdr:rowOff>0</xdr:rowOff>
    </xdr:from>
    <xdr:to>
      <xdr:col>1</xdr:col>
      <xdr:colOff>939800</xdr:colOff>
      <xdr:row>76</xdr:row>
      <xdr:rowOff>12700</xdr:rowOff>
    </xdr:to>
    <xdr:cxnSp macro="">
      <xdr:nvCxnSpPr>
        <xdr:cNvPr id="51" name="Gerade Verbindung 50"/>
        <xdr:cNvCxnSpPr/>
      </xdr:nvCxnSpPr>
      <xdr:spPr>
        <a:xfrm rot="10800000">
          <a:off x="952500" y="12738100"/>
          <a:ext cx="939800" cy="12700"/>
        </a:xfrm>
        <a:prstGeom prst="line">
          <a:avLst/>
        </a:prstGeom>
        <a:ln w="38100">
          <a:solidFill>
            <a:schemeClr val="accent6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927100</xdr:colOff>
      <xdr:row>68</xdr:row>
      <xdr:rowOff>0</xdr:rowOff>
    </xdr:from>
    <xdr:to>
      <xdr:col>1</xdr:col>
      <xdr:colOff>939800</xdr:colOff>
      <xdr:row>76</xdr:row>
      <xdr:rowOff>25400</xdr:rowOff>
    </xdr:to>
    <xdr:cxnSp macro="">
      <xdr:nvCxnSpPr>
        <xdr:cNvPr id="61" name="Gerade Verbindung 60"/>
        <xdr:cNvCxnSpPr/>
      </xdr:nvCxnSpPr>
      <xdr:spPr>
        <a:xfrm rot="5400000">
          <a:off x="1022350" y="11893550"/>
          <a:ext cx="1727200" cy="12700"/>
        </a:xfrm>
        <a:prstGeom prst="line">
          <a:avLst/>
        </a:prstGeom>
        <a:ln w="38100">
          <a:solidFill>
            <a:schemeClr val="accent6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457200</xdr:colOff>
      <xdr:row>78</xdr:row>
      <xdr:rowOff>25399</xdr:rowOff>
    </xdr:from>
    <xdr:to>
      <xdr:col>1</xdr:col>
      <xdr:colOff>952499</xdr:colOff>
      <xdr:row>86</xdr:row>
      <xdr:rowOff>3</xdr:rowOff>
    </xdr:to>
    <xdr:cxnSp macro="">
      <xdr:nvCxnSpPr>
        <xdr:cNvPr id="64" name="Gerade Verbindung mit Pfeil 63"/>
        <xdr:cNvCxnSpPr/>
      </xdr:nvCxnSpPr>
      <xdr:spPr>
        <a:xfrm rot="16200000" flipH="1">
          <a:off x="819148" y="14116051"/>
          <a:ext cx="1676404" cy="495299"/>
        </a:xfrm>
        <a:prstGeom prst="straightConnector1">
          <a:avLst/>
        </a:prstGeom>
        <a:ln w="73025">
          <a:solidFill>
            <a:srgbClr val="3366FF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406400</xdr:colOff>
      <xdr:row>86</xdr:row>
      <xdr:rowOff>0</xdr:rowOff>
    </xdr:from>
    <xdr:to>
      <xdr:col>2</xdr:col>
      <xdr:colOff>50800</xdr:colOff>
      <xdr:row>86</xdr:row>
      <xdr:rowOff>12700</xdr:rowOff>
    </xdr:to>
    <xdr:cxnSp macro="">
      <xdr:nvCxnSpPr>
        <xdr:cNvPr id="65" name="Gerade Verbindung 64"/>
        <xdr:cNvCxnSpPr/>
      </xdr:nvCxnSpPr>
      <xdr:spPr>
        <a:xfrm flipV="1">
          <a:off x="1358900" y="15201900"/>
          <a:ext cx="596900" cy="12700"/>
        </a:xfrm>
        <a:prstGeom prst="line">
          <a:avLst/>
        </a:prstGeom>
        <a:ln w="381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406400</xdr:colOff>
      <xdr:row>78</xdr:row>
      <xdr:rowOff>38100</xdr:rowOff>
    </xdr:from>
    <xdr:to>
      <xdr:col>1</xdr:col>
      <xdr:colOff>419100</xdr:colOff>
      <xdr:row>86</xdr:row>
      <xdr:rowOff>63500</xdr:rowOff>
    </xdr:to>
    <xdr:cxnSp macro="">
      <xdr:nvCxnSpPr>
        <xdr:cNvPr id="66" name="Gerade Verbindung 65"/>
        <xdr:cNvCxnSpPr/>
      </xdr:nvCxnSpPr>
      <xdr:spPr>
        <a:xfrm rot="5400000">
          <a:off x="501650" y="14395450"/>
          <a:ext cx="1727200" cy="12700"/>
        </a:xfrm>
        <a:prstGeom prst="line">
          <a:avLst/>
        </a:prstGeom>
        <a:ln w="38100">
          <a:solidFill>
            <a:schemeClr val="tx2">
              <a:lumMod val="60000"/>
              <a:lumOff val="40000"/>
            </a:schemeClr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228602</xdr:colOff>
      <xdr:row>87</xdr:row>
      <xdr:rowOff>330203</xdr:rowOff>
    </xdr:from>
    <xdr:to>
      <xdr:col>1</xdr:col>
      <xdr:colOff>927102</xdr:colOff>
      <xdr:row>96</xdr:row>
      <xdr:rowOff>0</xdr:rowOff>
    </xdr:to>
    <xdr:cxnSp macro="">
      <xdr:nvCxnSpPr>
        <xdr:cNvPr id="71" name="Gerade Verbindung mit Pfeil 70"/>
        <xdr:cNvCxnSpPr/>
      </xdr:nvCxnSpPr>
      <xdr:spPr>
        <a:xfrm rot="5400000" flipH="1" flipV="1">
          <a:off x="685803" y="17018002"/>
          <a:ext cx="1689097" cy="698500"/>
        </a:xfrm>
        <a:prstGeom prst="straightConnector1">
          <a:avLst/>
        </a:prstGeom>
        <a:ln w="73025">
          <a:solidFill>
            <a:srgbClr val="008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241300</xdr:colOff>
      <xdr:row>95</xdr:row>
      <xdr:rowOff>241300</xdr:rowOff>
    </xdr:from>
    <xdr:to>
      <xdr:col>1</xdr:col>
      <xdr:colOff>901700</xdr:colOff>
      <xdr:row>96</xdr:row>
      <xdr:rowOff>0</xdr:rowOff>
    </xdr:to>
    <xdr:cxnSp macro="">
      <xdr:nvCxnSpPr>
        <xdr:cNvPr id="72" name="Gerade Verbindung 71"/>
        <xdr:cNvCxnSpPr/>
      </xdr:nvCxnSpPr>
      <xdr:spPr>
        <a:xfrm>
          <a:off x="1193800" y="18199100"/>
          <a:ext cx="660400" cy="12700"/>
        </a:xfrm>
        <a:prstGeom prst="line">
          <a:avLst/>
        </a:prstGeom>
        <a:ln w="38100">
          <a:solidFill>
            <a:schemeClr val="accent3">
              <a:lumMod val="75000"/>
            </a:schemeClr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927100</xdr:colOff>
      <xdr:row>87</xdr:row>
      <xdr:rowOff>330200</xdr:rowOff>
    </xdr:from>
    <xdr:to>
      <xdr:col>1</xdr:col>
      <xdr:colOff>939800</xdr:colOff>
      <xdr:row>96</xdr:row>
      <xdr:rowOff>0</xdr:rowOff>
    </xdr:to>
    <xdr:cxnSp macro="">
      <xdr:nvCxnSpPr>
        <xdr:cNvPr id="73" name="Gerade Verbindung 72"/>
        <xdr:cNvCxnSpPr/>
      </xdr:nvCxnSpPr>
      <xdr:spPr>
        <a:xfrm rot="5400000" flipH="1" flipV="1">
          <a:off x="1041400" y="17360900"/>
          <a:ext cx="1689100" cy="12700"/>
        </a:xfrm>
        <a:prstGeom prst="line">
          <a:avLst/>
        </a:prstGeom>
        <a:ln w="38100">
          <a:solidFill>
            <a:schemeClr val="accent3">
              <a:lumMod val="75000"/>
            </a:schemeClr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241300</xdr:colOff>
      <xdr:row>9</xdr:row>
      <xdr:rowOff>0</xdr:rowOff>
    </xdr:from>
    <xdr:to>
      <xdr:col>5</xdr:col>
      <xdr:colOff>247650</xdr:colOff>
      <xdr:row>14</xdr:row>
      <xdr:rowOff>152400</xdr:rowOff>
    </xdr:to>
    <xdr:cxnSp macro="">
      <xdr:nvCxnSpPr>
        <xdr:cNvPr id="3" name="Gerade Verbindung 2"/>
        <xdr:cNvCxnSpPr/>
      </xdr:nvCxnSpPr>
      <xdr:spPr>
        <a:xfrm rot="16200000" flipH="1">
          <a:off x="1025525" y="2035175"/>
          <a:ext cx="977900" cy="6350"/>
        </a:xfrm>
        <a:prstGeom prst="line">
          <a:avLst/>
        </a:prstGeom>
        <a:ln>
          <a:solidFill>
            <a:srgbClr val="0000FF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247650</xdr:colOff>
      <xdr:row>14</xdr:row>
      <xdr:rowOff>152400</xdr:rowOff>
    </xdr:from>
    <xdr:to>
      <xdr:col>6</xdr:col>
      <xdr:colOff>0</xdr:colOff>
      <xdr:row>20</xdr:row>
      <xdr:rowOff>139700</xdr:rowOff>
    </xdr:to>
    <xdr:cxnSp macro="">
      <xdr:nvCxnSpPr>
        <xdr:cNvPr id="4" name="Gerade Verbindung 3"/>
        <xdr:cNvCxnSpPr/>
      </xdr:nvCxnSpPr>
      <xdr:spPr>
        <a:xfrm rot="5400000" flipH="1">
          <a:off x="1031875" y="3013075"/>
          <a:ext cx="977900" cy="6350"/>
        </a:xfrm>
        <a:prstGeom prst="line">
          <a:avLst/>
        </a:prstGeom>
        <a:ln>
          <a:solidFill>
            <a:srgbClr val="FF0000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209550</xdr:colOff>
      <xdr:row>13</xdr:row>
      <xdr:rowOff>152400</xdr:rowOff>
    </xdr:from>
    <xdr:to>
      <xdr:col>18</xdr:col>
      <xdr:colOff>82550</xdr:colOff>
      <xdr:row>13</xdr:row>
      <xdr:rowOff>153988</xdr:rowOff>
    </xdr:to>
    <xdr:cxnSp macro="">
      <xdr:nvCxnSpPr>
        <xdr:cNvPr id="6" name="Gerade Verbindung 5"/>
        <xdr:cNvCxnSpPr/>
      </xdr:nvCxnSpPr>
      <xdr:spPr>
        <a:xfrm>
          <a:off x="4527550" y="2362200"/>
          <a:ext cx="127000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67310</xdr:colOff>
      <xdr:row>13</xdr:row>
      <xdr:rowOff>152400</xdr:rowOff>
    </xdr:from>
    <xdr:to>
      <xdr:col>19</xdr:col>
      <xdr:colOff>194310</xdr:colOff>
      <xdr:row>13</xdr:row>
      <xdr:rowOff>153988</xdr:rowOff>
    </xdr:to>
    <xdr:cxnSp macro="">
      <xdr:nvCxnSpPr>
        <xdr:cNvPr id="7" name="Gerade Verbindung 6"/>
        <xdr:cNvCxnSpPr/>
      </xdr:nvCxnSpPr>
      <xdr:spPr>
        <a:xfrm>
          <a:off x="4893310" y="2362200"/>
          <a:ext cx="127000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158750</xdr:colOff>
      <xdr:row>26</xdr:row>
      <xdr:rowOff>12700</xdr:rowOff>
    </xdr:from>
    <xdr:to>
      <xdr:col>8</xdr:col>
      <xdr:colOff>107950</xdr:colOff>
      <xdr:row>33</xdr:row>
      <xdr:rowOff>152400</xdr:rowOff>
    </xdr:to>
    <xdr:sp macro="" textlink="">
      <xdr:nvSpPr>
        <xdr:cNvPr id="10" name="Bogen 9"/>
        <xdr:cNvSpPr/>
      </xdr:nvSpPr>
      <xdr:spPr>
        <a:xfrm>
          <a:off x="920750" y="4368800"/>
          <a:ext cx="1219200" cy="1295400"/>
        </a:xfrm>
        <a:prstGeom prst="arc">
          <a:avLst/>
        </a:prstGeom>
        <a:ln>
          <a:solidFill>
            <a:srgbClr val="0000FF"/>
          </a:solidFill>
          <a:tailEnd type="arrow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de-DE" sz="1100"/>
        </a:p>
      </xdr:txBody>
    </xdr:sp>
    <xdr:clientData/>
  </xdr:twoCellAnchor>
  <xdr:twoCellAnchor>
    <xdr:from>
      <xdr:col>3</xdr:col>
      <xdr:colOff>120650</xdr:colOff>
      <xdr:row>26</xdr:row>
      <xdr:rowOff>6350</xdr:rowOff>
    </xdr:from>
    <xdr:to>
      <xdr:col>8</xdr:col>
      <xdr:colOff>69850</xdr:colOff>
      <xdr:row>33</xdr:row>
      <xdr:rowOff>146050</xdr:rowOff>
    </xdr:to>
    <xdr:sp macro="" textlink="">
      <xdr:nvSpPr>
        <xdr:cNvPr id="11" name="Bogen 10"/>
        <xdr:cNvSpPr/>
      </xdr:nvSpPr>
      <xdr:spPr>
        <a:xfrm>
          <a:off x="882650" y="4362450"/>
          <a:ext cx="1219200" cy="1295400"/>
        </a:xfrm>
        <a:prstGeom prst="arc">
          <a:avLst>
            <a:gd name="adj1" fmla="val 10699075"/>
            <a:gd name="adj2" fmla="val 16351812"/>
          </a:avLst>
        </a:prstGeom>
        <a:ln>
          <a:solidFill>
            <a:srgbClr val="FF0000"/>
          </a:solidFill>
          <a:headEnd type="arrow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de-DE" sz="1100"/>
        </a:p>
      </xdr:txBody>
    </xdr:sp>
    <xdr:clientData/>
  </xdr:twoCellAnchor>
  <xdr:twoCellAnchor>
    <xdr:from>
      <xdr:col>20</xdr:col>
      <xdr:colOff>19050</xdr:colOff>
      <xdr:row>26</xdr:row>
      <xdr:rowOff>152400</xdr:rowOff>
    </xdr:from>
    <xdr:to>
      <xdr:col>20</xdr:col>
      <xdr:colOff>184150</xdr:colOff>
      <xdr:row>26</xdr:row>
      <xdr:rowOff>153988</xdr:rowOff>
    </xdr:to>
    <xdr:cxnSp macro="">
      <xdr:nvCxnSpPr>
        <xdr:cNvPr id="12" name="Gerade Verbindung 11"/>
        <xdr:cNvCxnSpPr/>
      </xdr:nvCxnSpPr>
      <xdr:spPr>
        <a:xfrm>
          <a:off x="5099050" y="4508500"/>
          <a:ext cx="165100" cy="158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143510</xdr:colOff>
      <xdr:row>26</xdr:row>
      <xdr:rowOff>149225</xdr:rowOff>
    </xdr:from>
    <xdr:to>
      <xdr:col>22</xdr:col>
      <xdr:colOff>76200</xdr:colOff>
      <xdr:row>26</xdr:row>
      <xdr:rowOff>152400</xdr:rowOff>
    </xdr:to>
    <xdr:cxnSp macro="">
      <xdr:nvCxnSpPr>
        <xdr:cNvPr id="13" name="Gerade Verbindung 12"/>
        <xdr:cNvCxnSpPr/>
      </xdr:nvCxnSpPr>
      <xdr:spPr>
        <a:xfrm flipV="1">
          <a:off x="5477510" y="4505325"/>
          <a:ext cx="186690" cy="3175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59"/>
  <sheetViews>
    <sheetView tabSelected="1" topLeftCell="A112" zoomScale="200" zoomScaleNormal="200" zoomScalePageLayoutView="200" workbookViewId="0">
      <selection activeCell="G124" sqref="G124"/>
    </sheetView>
  </sheetViews>
  <sheetFormatPr baseColWidth="10" defaultRowHeight="13"/>
  <cols>
    <col min="5" max="5" width="10.140625" customWidth="1"/>
    <col min="7" max="7" width="11.42578125" bestFit="1" customWidth="1"/>
  </cols>
  <sheetData>
    <row r="1" spans="1:3" ht="23">
      <c r="A1" s="2" t="s">
        <v>9</v>
      </c>
    </row>
    <row r="3" spans="1:3">
      <c r="A3" s="26" t="s">
        <v>18</v>
      </c>
      <c r="B3" s="26"/>
      <c r="C3" s="26"/>
    </row>
    <row r="4" spans="1:3">
      <c r="A4" s="26"/>
      <c r="B4" s="26"/>
      <c r="C4" s="26"/>
    </row>
    <row r="5" spans="1:3">
      <c r="A5" s="26"/>
      <c r="B5" s="26"/>
      <c r="C5" s="26"/>
    </row>
    <row r="6" spans="1:3">
      <c r="A6" s="26"/>
      <c r="B6" s="26"/>
      <c r="C6" s="26"/>
    </row>
    <row r="7" spans="1:3">
      <c r="A7" s="26"/>
      <c r="B7" s="26"/>
      <c r="C7" s="26"/>
    </row>
    <row r="8" spans="1:3">
      <c r="A8" s="27"/>
      <c r="B8" s="27"/>
      <c r="C8" s="27"/>
    </row>
    <row r="9" spans="1:3">
      <c r="A9" s="27"/>
      <c r="B9" s="27"/>
      <c r="C9" s="27"/>
    </row>
    <row r="10" spans="1:3">
      <c r="A10" s="27"/>
      <c r="B10" s="27"/>
      <c r="C10" s="27"/>
    </row>
    <row r="11" spans="1:3">
      <c r="A11" s="28"/>
      <c r="B11" s="28"/>
      <c r="C11" s="28"/>
    </row>
    <row r="12" spans="1:3">
      <c r="A12" s="28"/>
      <c r="B12" s="28"/>
      <c r="C12" s="28"/>
    </row>
    <row r="13" spans="1:3">
      <c r="A13" s="28"/>
      <c r="B13" s="28"/>
      <c r="C13" s="28"/>
    </row>
    <row r="14" spans="1:3">
      <c r="A14" s="28"/>
      <c r="B14" s="28"/>
      <c r="C14" s="28"/>
    </row>
    <row r="15" spans="1:3">
      <c r="A15" s="3"/>
      <c r="B15" s="3"/>
      <c r="C15" s="3"/>
    </row>
    <row r="16" spans="1:3">
      <c r="A16" s="29" t="s">
        <v>63</v>
      </c>
      <c r="B16" s="29"/>
      <c r="C16" s="3"/>
    </row>
    <row r="17" spans="1:3">
      <c r="A17" s="3"/>
      <c r="B17" s="3"/>
      <c r="C17" s="3"/>
    </row>
    <row r="18" spans="1:3">
      <c r="A18" s="3"/>
      <c r="B18" s="3"/>
      <c r="C18" s="3"/>
    </row>
    <row r="19" spans="1:3">
      <c r="A19" s="3"/>
      <c r="B19" s="3"/>
      <c r="C19" s="3"/>
    </row>
    <row r="57" spans="1:7">
      <c r="A57" s="4" t="s">
        <v>69</v>
      </c>
    </row>
    <row r="58" spans="1:7" ht="6" customHeight="1"/>
    <row r="59" spans="1:7">
      <c r="A59" t="s">
        <v>36</v>
      </c>
    </row>
    <row r="60" spans="1:7" ht="7" customHeight="1"/>
    <row r="61" spans="1:7">
      <c r="A61" t="s">
        <v>37</v>
      </c>
      <c r="G61" t="s">
        <v>64</v>
      </c>
    </row>
    <row r="63" spans="1:7">
      <c r="D63" s="6" t="s">
        <v>40</v>
      </c>
      <c r="G63" t="s">
        <v>66</v>
      </c>
    </row>
    <row r="64" spans="1:7">
      <c r="F64" t="s">
        <v>38</v>
      </c>
    </row>
    <row r="65" spans="1:7">
      <c r="C65" s="30" t="s">
        <v>41</v>
      </c>
      <c r="G65" t="s">
        <v>67</v>
      </c>
    </row>
    <row r="66" spans="1:7">
      <c r="C66" s="31"/>
    </row>
    <row r="67" spans="1:7">
      <c r="D67" s="5" t="s">
        <v>39</v>
      </c>
    </row>
    <row r="68" spans="1:7" ht="25" customHeight="1">
      <c r="A68" s="1" t="s">
        <v>27</v>
      </c>
    </row>
    <row r="69" spans="1:7">
      <c r="A69">
        <v>50</v>
      </c>
      <c r="B69" t="s">
        <v>7</v>
      </c>
    </row>
    <row r="70" spans="1:7" ht="20">
      <c r="A70">
        <v>240</v>
      </c>
      <c r="B70" t="s">
        <v>74</v>
      </c>
      <c r="D70" s="8" t="s">
        <v>6</v>
      </c>
      <c r="G70" s="7" t="s">
        <v>19</v>
      </c>
    </row>
    <row r="72" spans="1:7" ht="20">
      <c r="D72" s="8" t="s">
        <v>44</v>
      </c>
      <c r="E72" s="9">
        <f>A69*COS(A70*2*PI()/360)</f>
        <v>-25.000000000000021</v>
      </c>
      <c r="F72" s="10" t="s">
        <v>45</v>
      </c>
    </row>
    <row r="73" spans="1:7" ht="15">
      <c r="C73" t="s">
        <v>68</v>
      </c>
    </row>
    <row r="74" spans="1:7" ht="20">
      <c r="D74" s="8" t="s">
        <v>33</v>
      </c>
      <c r="G74" s="7" t="s">
        <v>19</v>
      </c>
    </row>
    <row r="76" spans="1:7" ht="20">
      <c r="D76" s="8" t="s">
        <v>53</v>
      </c>
      <c r="E76" s="9">
        <f>A69*SIN(A70*2*PI()/360)</f>
        <v>-43.301270189221917</v>
      </c>
      <c r="F76" s="10" t="s">
        <v>45</v>
      </c>
    </row>
    <row r="77" spans="1:7" ht="20" customHeight="1">
      <c r="B77" s="6" t="s">
        <v>46</v>
      </c>
    </row>
    <row r="78" spans="1:7" ht="25" customHeight="1">
      <c r="A78" s="1" t="s">
        <v>28</v>
      </c>
    </row>
    <row r="79" spans="1:7">
      <c r="A79">
        <v>45</v>
      </c>
      <c r="B79" t="s">
        <v>45</v>
      </c>
    </row>
    <row r="80" spans="1:7" ht="20">
      <c r="A80">
        <v>290</v>
      </c>
      <c r="B80" t="s">
        <v>8</v>
      </c>
      <c r="D80" s="8" t="s">
        <v>70</v>
      </c>
      <c r="G80" s="7" t="s">
        <v>59</v>
      </c>
    </row>
    <row r="82" spans="1:7" ht="20">
      <c r="D82" s="8" t="s">
        <v>56</v>
      </c>
      <c r="E82" s="9">
        <f>A79*COS(A80*2*PI()/360)</f>
        <v>15.39090644965507</v>
      </c>
      <c r="F82" s="10" t="s">
        <v>45</v>
      </c>
    </row>
    <row r="83" spans="1:7" ht="15">
      <c r="C83" t="s">
        <v>29</v>
      </c>
    </row>
    <row r="84" spans="1:7" ht="20">
      <c r="D84" s="8" t="s">
        <v>71</v>
      </c>
      <c r="G84" s="7" t="s">
        <v>59</v>
      </c>
    </row>
    <row r="86" spans="1:7" ht="20">
      <c r="D86" s="8" t="s">
        <v>2</v>
      </c>
      <c r="E86" s="9">
        <f>A79*SIN(A80*2*PI()/360)</f>
        <v>-42.286167935365881</v>
      </c>
      <c r="F86" s="10" t="s">
        <v>45</v>
      </c>
    </row>
    <row r="87" spans="1:7" ht="15">
      <c r="B87" s="6" t="s">
        <v>47</v>
      </c>
    </row>
    <row r="88" spans="1:7" ht="25" customHeight="1">
      <c r="A88" s="1" t="s">
        <v>32</v>
      </c>
    </row>
    <row r="89" spans="1:7">
      <c r="A89">
        <v>40</v>
      </c>
      <c r="B89" t="s">
        <v>45</v>
      </c>
    </row>
    <row r="90" spans="1:7" ht="20">
      <c r="A90">
        <v>60</v>
      </c>
      <c r="B90" t="s">
        <v>8</v>
      </c>
      <c r="D90" s="8" t="s">
        <v>72</v>
      </c>
      <c r="G90" s="7" t="s">
        <v>60</v>
      </c>
    </row>
    <row r="92" spans="1:7" ht="20">
      <c r="D92" s="8" t="s">
        <v>43</v>
      </c>
      <c r="E92" s="9">
        <f>A89*COS(A90*2*PI()/360)</f>
        <v>20.000000000000004</v>
      </c>
      <c r="F92" s="10" t="s">
        <v>45</v>
      </c>
    </row>
    <row r="93" spans="1:7" ht="15">
      <c r="C93" t="s">
        <v>35</v>
      </c>
    </row>
    <row r="94" spans="1:7" ht="20">
      <c r="D94" s="8" t="s">
        <v>73</v>
      </c>
      <c r="G94" s="7" t="s">
        <v>60</v>
      </c>
    </row>
    <row r="96" spans="1:7" ht="20">
      <c r="D96" s="8" t="s">
        <v>21</v>
      </c>
      <c r="E96" s="9">
        <f>A89*SIN(A90*2*PI()/360)</f>
        <v>34.641016151377542</v>
      </c>
      <c r="F96" s="10" t="s">
        <v>45</v>
      </c>
    </row>
    <row r="97" spans="1:7" ht="15">
      <c r="B97" s="6" t="s">
        <v>62</v>
      </c>
    </row>
    <row r="98" spans="1:7" ht="8" customHeight="1"/>
    <row r="99" spans="1:7" ht="21" customHeight="1">
      <c r="D99" s="11" t="s">
        <v>61</v>
      </c>
      <c r="E99" s="12">
        <f>E72+E82+E92</f>
        <v>10.390906449655052</v>
      </c>
      <c r="F99" s="10" t="s">
        <v>45</v>
      </c>
    </row>
    <row r="100" spans="1:7" ht="3" customHeight="1"/>
    <row r="101" spans="1:7" ht="23" customHeight="1">
      <c r="D101" s="11" t="s">
        <v>20</v>
      </c>
      <c r="E101" s="13">
        <f>E76+E86+E96</f>
        <v>-50.946421973210263</v>
      </c>
      <c r="F101" s="10" t="s">
        <v>45</v>
      </c>
    </row>
    <row r="102" spans="1:7" ht="3" customHeight="1"/>
    <row r="103" spans="1:7" ht="23" customHeight="1">
      <c r="C103" s="17"/>
      <c r="D103" s="11" t="s">
        <v>31</v>
      </c>
      <c r="E103" s="14">
        <f>(E99^2+E101^2)^0.5</f>
        <v>51.995277177046425</v>
      </c>
      <c r="F103" s="10" t="s">
        <v>45</v>
      </c>
      <c r="G103" s="18" t="str">
        <f>(INT(ATAN(E101/E99)*360/(2*PI())*100)/100+360)&amp;"°"</f>
        <v>281,52°</v>
      </c>
    </row>
    <row r="104" spans="1:7" ht="16">
      <c r="A104" s="15" t="s">
        <v>3</v>
      </c>
    </row>
    <row r="108" spans="1:7">
      <c r="A108" t="s">
        <v>4</v>
      </c>
    </row>
    <row r="109" spans="1:7">
      <c r="A109" t="s">
        <v>55</v>
      </c>
    </row>
    <row r="112" spans="1:7">
      <c r="D112" s="16" t="s">
        <v>22</v>
      </c>
      <c r="E112" s="16" t="s">
        <v>23</v>
      </c>
      <c r="F112" s="19" t="s">
        <v>0</v>
      </c>
      <c r="G112" s="20" t="s">
        <v>1</v>
      </c>
    </row>
    <row r="113" spans="1:7">
      <c r="B113" t="s">
        <v>57</v>
      </c>
      <c r="D113" s="35">
        <f>F113*COS((G113)*2*PI()/360)</f>
        <v>-4.3872963625853059</v>
      </c>
      <c r="E113" s="35">
        <f>F113*SIN((G113)*2*PI()/360)</f>
        <v>35.731661459087597</v>
      </c>
      <c r="F113" s="36">
        <v>36</v>
      </c>
      <c r="G113" s="36">
        <v>97</v>
      </c>
    </row>
    <row r="114" spans="1:7">
      <c r="B114" t="s">
        <v>58</v>
      </c>
      <c r="D114" s="35">
        <f>F114*COS((G114)*2*PI()/360)</f>
        <v>-33.234018715767732</v>
      </c>
      <c r="E114" s="35">
        <f>F114*SIN((G114)*2*PI()/360)</f>
        <v>33.234018715767739</v>
      </c>
      <c r="F114" s="36">
        <v>47</v>
      </c>
      <c r="G114" s="36">
        <v>135</v>
      </c>
    </row>
    <row r="115" spans="1:7">
      <c r="B115" t="s">
        <v>5</v>
      </c>
      <c r="D115" s="35">
        <f>F115*COS((G115)*2*PI()/360)</f>
        <v>27.346281319361573</v>
      </c>
      <c r="E115" s="35">
        <f>F115*SIN((G115)*2*PI()/360)</f>
        <v>-67.684421383375479</v>
      </c>
      <c r="F115" s="36">
        <v>73</v>
      </c>
      <c r="G115" s="36">
        <v>292</v>
      </c>
    </row>
    <row r="116" spans="1:7">
      <c r="B116" t="s">
        <v>34</v>
      </c>
      <c r="D116" s="35">
        <f>F116*COS((G116)*2*PI()/360)</f>
        <v>-10.40402755668352</v>
      </c>
      <c r="E116" s="35">
        <f>F116*SIN((G116)*2*PI()/360)</f>
        <v>-9.3678284890240153</v>
      </c>
      <c r="F116" s="36">
        <v>14</v>
      </c>
      <c r="G116" s="36">
        <v>222</v>
      </c>
    </row>
    <row r="117" spans="1:7">
      <c r="B117" t="s">
        <v>75</v>
      </c>
      <c r="D117" s="35">
        <f>F117*COS((G117)*2*PI()/360)</f>
        <v>-67.83435541766805</v>
      </c>
      <c r="E117" s="35">
        <f>F117*SIN((G117)*2*PI()/360)</f>
        <v>4.7434402146005361</v>
      </c>
      <c r="F117" s="36">
        <v>68</v>
      </c>
      <c r="G117" s="36">
        <v>176</v>
      </c>
    </row>
    <row r="118" spans="1:7">
      <c r="D118" s="22"/>
      <c r="E118" s="22"/>
      <c r="F118" s="22"/>
      <c r="G118" s="22"/>
    </row>
    <row r="120" spans="1:7">
      <c r="A120" t="s">
        <v>54</v>
      </c>
    </row>
    <row r="123" spans="1:7">
      <c r="D123" s="19" t="s">
        <v>22</v>
      </c>
      <c r="E123" s="19" t="s">
        <v>23</v>
      </c>
      <c r="F123" s="23" t="s">
        <v>0</v>
      </c>
      <c r="G123" s="20" t="s">
        <v>39</v>
      </c>
    </row>
    <row r="124" spans="1:7">
      <c r="A124" s="24" t="s">
        <v>10</v>
      </c>
      <c r="B124" s="24" t="s">
        <v>13</v>
      </c>
      <c r="C124" s="24"/>
      <c r="D124" s="37">
        <f>D113+D114+D115</f>
        <v>-10.275033758991462</v>
      </c>
      <c r="E124" s="37">
        <f>E113+E114+E115</f>
        <v>1.281258791479857</v>
      </c>
      <c r="F124" s="37">
        <f>(D124^2+E124^2)^0.5</f>
        <v>10.354609738621667</v>
      </c>
      <c r="G124" s="38">
        <f>ATAN(E124/D124)*360/2/PI()+180</f>
        <v>172.89211677018295</v>
      </c>
    </row>
    <row r="125" spans="1:7">
      <c r="A125" s="24"/>
      <c r="B125" s="24"/>
      <c r="C125" s="24"/>
      <c r="D125" s="39"/>
      <c r="E125" s="40"/>
      <c r="F125" s="39"/>
      <c r="G125" s="38"/>
    </row>
    <row r="126" spans="1:7">
      <c r="A126" s="24"/>
      <c r="B126" s="24"/>
      <c r="D126" s="39"/>
      <c r="E126" s="39"/>
      <c r="F126" s="39"/>
      <c r="G126" s="39"/>
    </row>
    <row r="127" spans="1:7">
      <c r="A127" s="24" t="s">
        <v>11</v>
      </c>
      <c r="B127" s="24" t="s">
        <v>12</v>
      </c>
      <c r="D127" s="37">
        <f>D115+D116+D117</f>
        <v>-50.89210165499</v>
      </c>
      <c r="E127" s="37">
        <f>E115+E116+E117</f>
        <v>-72.30880965779896</v>
      </c>
      <c r="F127" s="37">
        <f>(D127^2+E127^2)^0.5</f>
        <v>88.42267788859165</v>
      </c>
      <c r="G127" s="38">
        <f>ATAN(E127/D127)*360/2/PI()+180</f>
        <v>234.86150162238658</v>
      </c>
    </row>
    <row r="128" spans="1:7">
      <c r="A128" s="24"/>
      <c r="B128" s="24"/>
      <c r="C128" s="24"/>
      <c r="D128" s="39"/>
      <c r="E128" s="39"/>
      <c r="F128" s="39"/>
      <c r="G128" s="39"/>
    </row>
    <row r="129" spans="1:7">
      <c r="A129" s="24"/>
      <c r="B129" s="24"/>
      <c r="C129" s="24"/>
      <c r="D129" s="39"/>
      <c r="E129" s="39"/>
      <c r="F129" s="39"/>
      <c r="G129" s="39"/>
    </row>
    <row r="130" spans="1:7">
      <c r="A130" s="24" t="s">
        <v>14</v>
      </c>
      <c r="B130" s="24" t="s">
        <v>15</v>
      </c>
      <c r="C130" s="24"/>
      <c r="D130" s="37">
        <f>D113+D115+D117</f>
        <v>-44.875370460891787</v>
      </c>
      <c r="E130" s="37">
        <f>E113+E115+E117</f>
        <v>-27.209319709687346</v>
      </c>
      <c r="F130" s="37">
        <f>(D130^2+E130^2)^0.5</f>
        <v>52.479957632092841</v>
      </c>
      <c r="G130" s="38">
        <f>ATAN(E130/D130)*360/2/PI()+180</f>
        <v>211.22972403264845</v>
      </c>
    </row>
    <row r="131" spans="1:7">
      <c r="A131" s="24"/>
      <c r="B131" s="24"/>
      <c r="C131" s="24"/>
      <c r="D131" s="39"/>
      <c r="E131" s="39"/>
      <c r="F131" s="39"/>
      <c r="G131" s="39"/>
    </row>
    <row r="132" spans="1:7">
      <c r="A132" s="24"/>
      <c r="B132" s="24"/>
      <c r="C132" s="24"/>
      <c r="D132" s="39"/>
      <c r="E132" s="39"/>
      <c r="F132" s="39"/>
      <c r="G132" s="39"/>
    </row>
    <row r="133" spans="1:7">
      <c r="A133" s="24" t="s">
        <v>16</v>
      </c>
      <c r="B133" s="24" t="s">
        <v>17</v>
      </c>
      <c r="D133" s="37">
        <f>D114+D116</f>
        <v>-43.638046272451248</v>
      </c>
      <c r="E133" s="37">
        <f>E114+E116</f>
        <v>23.866190226743726</v>
      </c>
      <c r="F133" s="37">
        <f>(D133^2+E133^2)^0.5</f>
        <v>49.738055032497144</v>
      </c>
      <c r="G133" s="38">
        <f>ATAN(E133/D133)*360/2/PI()+180</f>
        <v>151.32520237812417</v>
      </c>
    </row>
    <row r="134" spans="1:7">
      <c r="A134" s="24"/>
      <c r="B134" s="24"/>
      <c r="C134" s="24"/>
      <c r="D134" s="24"/>
      <c r="E134" s="24"/>
      <c r="F134" s="24"/>
      <c r="G134" s="24"/>
    </row>
    <row r="135" spans="1:7">
      <c r="A135" s="24"/>
      <c r="B135" s="24"/>
      <c r="C135" s="24"/>
      <c r="D135" s="24"/>
      <c r="E135" s="24"/>
      <c r="F135" s="24"/>
      <c r="G135" s="24"/>
    </row>
    <row r="136" spans="1:7">
      <c r="A136" s="24"/>
      <c r="B136" s="24"/>
      <c r="C136" s="24"/>
      <c r="D136" s="24"/>
      <c r="E136" s="24"/>
      <c r="F136" s="24"/>
      <c r="G136" s="24"/>
    </row>
    <row r="137" spans="1:7">
      <c r="A137" s="24"/>
      <c r="B137" s="24"/>
      <c r="C137" s="24"/>
      <c r="D137" s="24"/>
      <c r="E137" s="24"/>
      <c r="F137" s="24"/>
      <c r="G137" s="24"/>
    </row>
    <row r="138" spans="1:7">
      <c r="C138" s="24"/>
    </row>
    <row r="139" spans="1:7">
      <c r="A139" s="24"/>
      <c r="B139" s="24"/>
      <c r="C139" s="24"/>
      <c r="D139" s="24"/>
      <c r="E139" s="24"/>
      <c r="F139" s="24"/>
      <c r="G139" s="25"/>
    </row>
    <row r="140" spans="1:7">
      <c r="A140" s="24"/>
      <c r="B140" s="24"/>
      <c r="C140" s="24"/>
      <c r="D140" s="24"/>
      <c r="E140" s="24"/>
      <c r="F140" s="24"/>
      <c r="G140" s="24"/>
    </row>
    <row r="141" spans="1:7">
      <c r="A141" s="24"/>
      <c r="B141" s="24"/>
      <c r="C141" s="24"/>
      <c r="D141" s="24"/>
      <c r="E141" s="24"/>
      <c r="F141" s="24"/>
      <c r="G141" s="24"/>
    </row>
    <row r="142" spans="1:7">
      <c r="A142" s="24"/>
      <c r="B142" s="24"/>
      <c r="C142" s="24"/>
      <c r="D142" s="24"/>
      <c r="E142" s="24"/>
      <c r="F142" s="24"/>
      <c r="G142" s="24"/>
    </row>
    <row r="143" spans="1:7">
      <c r="A143" s="24"/>
      <c r="B143" s="24"/>
      <c r="C143" s="24"/>
      <c r="D143" s="24"/>
      <c r="E143" s="24"/>
      <c r="F143" s="24"/>
      <c r="G143" s="24"/>
    </row>
    <row r="144" spans="1:7">
      <c r="A144" s="24"/>
      <c r="B144" s="24"/>
      <c r="C144" s="24"/>
      <c r="D144" s="24"/>
      <c r="E144" s="24"/>
      <c r="F144" s="24"/>
      <c r="G144" s="24"/>
    </row>
    <row r="145" spans="1:7">
      <c r="A145" s="24"/>
      <c r="B145" s="24"/>
      <c r="C145" s="24"/>
      <c r="D145" s="24"/>
      <c r="E145" s="24"/>
      <c r="F145" s="24"/>
      <c r="G145" s="24"/>
    </row>
    <row r="146" spans="1:7">
      <c r="A146" s="24"/>
      <c r="B146" s="24"/>
      <c r="C146" s="24"/>
      <c r="D146" s="24"/>
      <c r="E146" s="24"/>
      <c r="F146" s="24"/>
      <c r="G146" s="24"/>
    </row>
    <row r="147" spans="1:7">
      <c r="A147" s="24"/>
      <c r="B147" s="24"/>
      <c r="C147" s="24"/>
      <c r="D147" s="24"/>
      <c r="E147" s="24"/>
      <c r="F147" s="24"/>
      <c r="G147" s="24"/>
    </row>
    <row r="148" spans="1:7">
      <c r="A148" s="24"/>
      <c r="B148" s="24"/>
      <c r="C148" s="24"/>
      <c r="D148" s="24"/>
      <c r="E148" s="24"/>
      <c r="F148" s="24"/>
      <c r="G148" s="24"/>
    </row>
    <row r="149" spans="1:7">
      <c r="A149" s="24"/>
      <c r="B149" s="24"/>
      <c r="C149" s="24"/>
      <c r="D149" s="24"/>
      <c r="E149" s="24"/>
      <c r="F149" s="24"/>
      <c r="G149" s="24"/>
    </row>
    <row r="150" spans="1:7">
      <c r="A150" s="24"/>
      <c r="B150" s="24"/>
      <c r="C150" s="24"/>
      <c r="D150" s="24"/>
      <c r="E150" s="24"/>
      <c r="F150" s="24"/>
      <c r="G150" s="24"/>
    </row>
    <row r="151" spans="1:7">
      <c r="A151" s="24"/>
      <c r="B151" s="24"/>
      <c r="C151" s="24"/>
      <c r="D151" s="24"/>
      <c r="E151" s="24"/>
      <c r="F151" s="24"/>
      <c r="G151" s="24"/>
    </row>
    <row r="152" spans="1:7">
      <c r="A152" s="24"/>
      <c r="B152" s="24"/>
      <c r="C152" s="24"/>
      <c r="D152" s="24"/>
      <c r="E152" s="24"/>
      <c r="F152" s="24"/>
      <c r="G152" s="24"/>
    </row>
    <row r="153" spans="1:7">
      <c r="A153" s="24"/>
      <c r="B153" s="24"/>
      <c r="C153" s="24"/>
      <c r="D153" s="24"/>
      <c r="E153" s="24"/>
      <c r="F153" s="24"/>
      <c r="G153" s="24"/>
    </row>
    <row r="154" spans="1:7">
      <c r="A154" s="24"/>
      <c r="B154" s="24"/>
      <c r="C154" s="24"/>
      <c r="D154" s="24"/>
      <c r="E154" s="24"/>
      <c r="F154" s="24"/>
      <c r="G154" s="24"/>
    </row>
    <row r="155" spans="1:7">
      <c r="A155" s="24"/>
      <c r="B155" s="24"/>
      <c r="C155" s="24"/>
      <c r="D155" s="24"/>
      <c r="E155" s="24"/>
      <c r="F155" s="24"/>
      <c r="G155" s="24"/>
    </row>
    <row r="156" spans="1:7">
      <c r="A156" s="24"/>
      <c r="B156" s="24"/>
      <c r="C156" s="24"/>
      <c r="D156" s="24"/>
      <c r="E156" s="24"/>
      <c r="F156" s="24"/>
      <c r="G156" s="24"/>
    </row>
    <row r="158" spans="1:7">
      <c r="A158" s="24"/>
      <c r="B158" s="24"/>
      <c r="C158" s="24"/>
      <c r="D158" s="24"/>
      <c r="E158" s="24"/>
      <c r="F158" s="24"/>
      <c r="G158" s="24"/>
    </row>
    <row r="159" spans="1:7">
      <c r="A159" s="24"/>
      <c r="B159" s="24"/>
      <c r="C159" s="24"/>
      <c r="D159" s="24"/>
      <c r="E159" s="24"/>
      <c r="F159" s="24"/>
      <c r="G159" s="25"/>
    </row>
  </sheetData>
  <sheetCalcPr fullCalcOnLoad="1"/>
  <mergeCells count="3">
    <mergeCell ref="A3:C14"/>
    <mergeCell ref="A16:B16"/>
    <mergeCell ref="C65:C66"/>
  </mergeCells>
  <phoneticPr fontId="3" type="noConversion"/>
  <pageMargins left="0.45833333333333331" right="0.3888888888888889" top="0.68055555555555558" bottom="0.68055555555555558" header="0.2361111111111111" footer="0.2361111111111111"/>
  <pageSetup paperSize="10" orientation="portrait" horizontalDpi="4294967292" verticalDpi="4294967292"/>
  <headerFooter>
    <oddHeader>&amp;L2015/2016 1. Hj.&amp;C&amp;14Mechanik FOT12A&amp;RFr. 4.09.15</oddHead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W33"/>
  <sheetViews>
    <sheetView view="pageLayout" workbookViewId="0"/>
  </sheetViews>
  <sheetFormatPr baseColWidth="10" defaultColWidth="2.85546875" defaultRowHeight="13"/>
  <sheetData>
    <row r="1" spans="1:23" ht="18">
      <c r="A1" s="21" t="s">
        <v>42</v>
      </c>
    </row>
    <row r="3" spans="1:23">
      <c r="B3" s="27" t="s">
        <v>48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</row>
    <row r="6" spans="1:23"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</row>
    <row r="12" spans="1:23">
      <c r="I12" s="27" t="s">
        <v>49</v>
      </c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>
      <c r="F13" t="s">
        <v>65</v>
      </c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7" spans="4:23">
      <c r="I17" s="27" t="s">
        <v>24</v>
      </c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4:23">
      <c r="F18" t="s">
        <v>30</v>
      </c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4:23"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4:23"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</row>
    <row r="21" spans="4:23"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7" spans="4:23">
      <c r="D27" t="s">
        <v>51</v>
      </c>
      <c r="I27" t="s">
        <v>50</v>
      </c>
      <c r="K27" s="27" t="s">
        <v>52</v>
      </c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4:23"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4:23"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3" spans="3:10">
      <c r="C33" t="s">
        <v>25</v>
      </c>
      <c r="G33" s="33" t="s">
        <v>26</v>
      </c>
      <c r="H33" s="34"/>
      <c r="I33" s="34"/>
      <c r="J33" s="34"/>
    </row>
  </sheetData>
  <sheetCalcPr fullCalcOnLoad="1"/>
  <mergeCells count="5">
    <mergeCell ref="B3:W8"/>
    <mergeCell ref="I12:W15"/>
    <mergeCell ref="I17:W21"/>
    <mergeCell ref="K27:W29"/>
    <mergeCell ref="G33:J33"/>
  </mergeCells>
  <phoneticPr fontId="3" type="noConversion"/>
  <pageMargins left="0.75" right="0.75" top="1" bottom="1" header="0.5" footer="0.5"/>
  <pageSetup paperSize="10" orientation="portrait" horizontalDpi="4294967292" verticalDpi="4294967292"/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1.1</vt:lpstr>
      <vt:lpstr>Betrag  Vektor</vt:lpstr>
    </vt:vector>
  </TitlesOfParts>
  <Company>BBS 2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Lochte</dc:creator>
  <cp:lastModifiedBy>Andreas</cp:lastModifiedBy>
  <cp:lastPrinted>2015-09-07T14:11:05Z</cp:lastPrinted>
  <dcterms:created xsi:type="dcterms:W3CDTF">2012-02-08T16:48:43Z</dcterms:created>
  <dcterms:modified xsi:type="dcterms:W3CDTF">2015-09-11T07:44:22Z</dcterms:modified>
</cp:coreProperties>
</file>